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19215" windowHeight="3765" activeTab="0"/>
  </bookViews>
  <sheets>
    <sheet name="Лист1" sheetId="1" r:id="rId1"/>
    <sheet name="Лист2" sheetId="2" r:id="rId2"/>
  </sheets>
  <definedNames>
    <definedName name="aa">#REF!</definedName>
    <definedName name="_xlnm.Print_Titles" localSheetId="1">'Лист2'!$8:$8</definedName>
    <definedName name="_xlnm.Print_Area" localSheetId="0">'Лист1'!$A$1:$BF$33</definedName>
    <definedName name="_xlnm.Print_Area" localSheetId="1">'Лист2'!$A$9:$P$47</definedName>
  </definedNames>
  <calcPr fullCalcOnLoad="1"/>
</workbook>
</file>

<file path=xl/sharedStrings.xml><?xml version="1.0" encoding="utf-8"?>
<sst xmlns="http://schemas.openxmlformats.org/spreadsheetml/2006/main" count="217" uniqueCount="143">
  <si>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</si>
  <si>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</si>
  <si>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</si>
  <si>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</si>
  <si>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</si>
  <si>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</si>
  <si>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</si>
  <si>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</si>
  <si>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</si>
  <si>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</si>
  <si>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</si>
  <si>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</si>
  <si>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</si>
  <si>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</si>
  <si>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</si>
  <si>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</si>
  <si>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ЗАТВЕРДЖУЮ</t>
  </si>
  <si>
    <t>Донбаська державна машинобудівна академія</t>
  </si>
  <si>
    <t>НАВЧАЛЬНИЙ ПЛАН</t>
  </si>
  <si>
    <t>1. Графік навчального процесу</t>
  </si>
  <si>
    <t>Позначення:</t>
  </si>
  <si>
    <t>Екзаменаційна сесія</t>
  </si>
  <si>
    <t>С</t>
  </si>
  <si>
    <t>Практика</t>
  </si>
  <si>
    <t>П</t>
  </si>
  <si>
    <t>К</t>
  </si>
  <si>
    <t>Дипломне проектування</t>
  </si>
  <si>
    <t>Всього</t>
  </si>
  <si>
    <t>Години</t>
  </si>
  <si>
    <t>Загальний обсяг</t>
  </si>
  <si>
    <t>Аудиторні</t>
  </si>
  <si>
    <t>самостійні</t>
  </si>
  <si>
    <t>НАЗВА ДИСЦИПЛІН</t>
  </si>
  <si>
    <t xml:space="preserve"> Кількість екзаменів</t>
  </si>
  <si>
    <t xml:space="preserve"> Кількість заліків</t>
  </si>
  <si>
    <t>Н</t>
  </si>
  <si>
    <t>Настановна сесія</t>
  </si>
  <si>
    <t>Триместр</t>
  </si>
  <si>
    <t>Сучасні методи проект. прогр. систем на основі ООП (кур.р)</t>
  </si>
  <si>
    <t>Переддипломна практика</t>
  </si>
  <si>
    <t>Переддипломна</t>
  </si>
  <si>
    <t>кількість тижнів</t>
  </si>
  <si>
    <t>№ триместру</t>
  </si>
  <si>
    <r>
      <t xml:space="preserve">підготовки: </t>
    </r>
    <r>
      <rPr>
        <b/>
        <sz val="14"/>
        <rFont val="Times New Roman"/>
        <family val="1"/>
      </rPr>
      <t>спеціаліста</t>
    </r>
  </si>
  <si>
    <r>
      <t xml:space="preserve">Освітньо-кваліфікаційний рівень - </t>
    </r>
    <r>
      <rPr>
        <b/>
        <sz val="14"/>
        <rFont val="Times New Roman"/>
        <family val="1"/>
      </rPr>
      <t>спеціаліст</t>
    </r>
  </si>
  <si>
    <r>
      <t xml:space="preserve">форма навчання:    </t>
    </r>
    <r>
      <rPr>
        <b/>
        <sz val="14"/>
        <rFont val="Times New Roman"/>
        <family val="1"/>
      </rPr>
      <t xml:space="preserve"> заочна </t>
    </r>
  </si>
  <si>
    <t>С/Н</t>
  </si>
  <si>
    <t>№ дисципл.</t>
  </si>
  <si>
    <t>Триместровий контроль</t>
  </si>
  <si>
    <t>курс.проект.</t>
  </si>
  <si>
    <t>кредити ESTD</t>
  </si>
  <si>
    <t>Кількість аудиторних годин по  триместрах</t>
  </si>
  <si>
    <t>екзамени</t>
  </si>
  <si>
    <t>залік</t>
  </si>
  <si>
    <t>лекції</t>
  </si>
  <si>
    <t xml:space="preserve">лаборат. </t>
  </si>
  <si>
    <t>практич</t>
  </si>
  <si>
    <t>Разом за циклом 1:</t>
  </si>
  <si>
    <t>Сучасні методи проект. прогр.систем на основі ООП</t>
  </si>
  <si>
    <t>Технологічна підготовка виробництва  (КІТ)</t>
  </si>
  <si>
    <t>Технологічна підготовка виробництва</t>
  </si>
  <si>
    <t>Web-програмування  (КІТ)</t>
  </si>
  <si>
    <t>Web-програмування</t>
  </si>
  <si>
    <t>Web-програмування (кур)</t>
  </si>
  <si>
    <t xml:space="preserve">Надійність технічних систем (КІТ)  </t>
  </si>
  <si>
    <t>Розрахунки та автоматизоване проектування оптимальних конструкцій (КІТ)</t>
  </si>
  <si>
    <t>Виконання дипломного проекту</t>
  </si>
  <si>
    <t>Захист дипломного проекту</t>
  </si>
  <si>
    <t>Всього для спеціаліста:</t>
  </si>
  <si>
    <t>ЗД</t>
  </si>
  <si>
    <t>/С</t>
  </si>
  <si>
    <t>Кваліфікація:  інженер з комп'ютерних систем</t>
  </si>
  <si>
    <t>Термін навчання на базі ОПП підготовки                    бакалавра - 1 рік</t>
  </si>
  <si>
    <t>Міністерство освіти і науки  України</t>
  </si>
  <si>
    <t>Держ. атест.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</si>
  <si>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</si>
  <si>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</si>
  <si>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</si>
  <si>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</si>
  <si>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</si>
  <si>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 xml:space="preserve">   II. ЗВЕДЕНІ ДАНІ ПРО БЮДЖЕТ ЧАСУ, тижні                                               ІІІ. ПРАКТИКА                                IV. ДЕРЖАВНА АТЕСТАЦІЯ</t>
  </si>
  <si>
    <t>1-й курс</t>
  </si>
  <si>
    <t>13а</t>
  </si>
  <si>
    <t>14а</t>
  </si>
  <si>
    <t>Ректор _______________(Ковальов В.Д.)_</t>
  </si>
  <si>
    <t>курс.робота.</t>
  </si>
  <si>
    <t>Підрахунок</t>
  </si>
  <si>
    <t>8\4</t>
  </si>
  <si>
    <t>4\0</t>
  </si>
  <si>
    <t>0\0</t>
  </si>
  <si>
    <t>Загальна кількість аудит. год на триместр</t>
  </si>
  <si>
    <t xml:space="preserve"> Кількість курсових робіт</t>
  </si>
  <si>
    <t xml:space="preserve"> Кількість курсових проектів </t>
  </si>
  <si>
    <t>2.1.1</t>
  </si>
  <si>
    <t>2.1.2</t>
  </si>
  <si>
    <t>3.1</t>
  </si>
  <si>
    <t>2.2</t>
  </si>
  <si>
    <t>2.2.1</t>
  </si>
  <si>
    <t>2.2.2</t>
  </si>
  <si>
    <t>2.3</t>
  </si>
  <si>
    <t>2.3.1</t>
  </si>
  <si>
    <t>2.3.2</t>
  </si>
  <si>
    <t>2.3.3</t>
  </si>
  <si>
    <t>2.4</t>
  </si>
  <si>
    <t>2.5</t>
  </si>
  <si>
    <t>2.6</t>
  </si>
  <si>
    <t>3.2</t>
  </si>
  <si>
    <t>3.3</t>
  </si>
  <si>
    <r>
      <t xml:space="preserve"> галузь знань: </t>
    </r>
    <r>
      <rPr>
        <b/>
        <sz val="14"/>
        <rFont val="Times New Roman"/>
        <family val="1"/>
      </rPr>
      <t>12 "Компютерні науки"</t>
    </r>
  </si>
  <si>
    <r>
      <t xml:space="preserve"> спеціальність: </t>
    </r>
    <r>
      <rPr>
        <b/>
        <sz val="14"/>
        <rFont val="Times New Roman"/>
        <family val="1"/>
      </rPr>
      <t xml:space="preserve">122 "Комп'ютерні науки та інформаційні технології" </t>
    </r>
  </si>
  <si>
    <t>"___" ____________ 2016  р.</t>
  </si>
  <si>
    <t>Кафедра КІТ (навчальний план на 16\17 навч. рік, заочне ) --  спеціалісти  122  "КНтаІТ" (термін навчання 1,0 рік )</t>
  </si>
  <si>
    <t>Алгоритми на дискретних структурах 2(КІТ)</t>
  </si>
  <si>
    <t>ДИСЦИПЛІНИ   ПІДГОТОВКИ  СПЕЦІАЛІСТА</t>
  </si>
  <si>
    <t>Н/</t>
  </si>
  <si>
    <t>Настановна та екзаменаційна сесія</t>
  </si>
  <si>
    <t>Усього</t>
  </si>
  <si>
    <t>I</t>
  </si>
  <si>
    <t>Три-местр</t>
  </si>
  <si>
    <t>Викона-ння дипломн. Проекту</t>
  </si>
  <si>
    <t>1.2.1</t>
  </si>
  <si>
    <t>Охорона праці в галузі та цивільний захист</t>
  </si>
  <si>
    <t>1.2.1.1</t>
  </si>
  <si>
    <t>Охорона праці в галузі</t>
  </si>
  <si>
    <t>4/0</t>
  </si>
  <si>
    <t>1.2.1.2</t>
  </si>
  <si>
    <t>Цивільний захист</t>
  </si>
  <si>
    <t>1.2 Дисципліни природничо-наукової (фундаментальної) підготовки</t>
  </si>
  <si>
    <t>2 ДИСЦИПЛІНИ ВІЛЬНОГО ВИБОРА</t>
  </si>
  <si>
    <t>2.3   Дисципліни професійної підготовки</t>
  </si>
  <si>
    <t>3  ПРАКТИЧНА  ПІДГОТОВКА</t>
  </si>
  <si>
    <t>Разом</t>
  </si>
  <si>
    <t>4 ДЕРЖАВНА АТЕСТАЦІЯ</t>
  </si>
  <si>
    <t>Разом :</t>
  </si>
  <si>
    <t>6/2</t>
  </si>
  <si>
    <t>2/2</t>
  </si>
  <si>
    <t>0/2</t>
  </si>
  <si>
    <t>4\2</t>
  </si>
  <si>
    <t>40/20</t>
  </si>
  <si>
    <t>28/10</t>
  </si>
  <si>
    <t>44/20</t>
  </si>
  <si>
    <t>28\10</t>
  </si>
  <si>
    <r>
      <t xml:space="preserve">спеціалізація:  </t>
    </r>
    <r>
      <rPr>
        <b/>
        <sz val="14"/>
        <rFont val="Times New Roman"/>
        <family val="1"/>
      </rPr>
      <t>Інформаційні технології в WEB-орієнтованих системах</t>
    </r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</si>
</sst>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;\-* #,##0.00_-;\ &quot;&quot;_-;_-@_-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0.000000000000000"/>
    <numFmt numFmtId="207" formatCode="0.0000000000000000"/>
    <numFmt numFmtId="208" formatCode="0.00000000000000000"/>
    <numFmt numFmtId="209" formatCode="0.000000000000000000"/>
    <numFmt numFmtId="210" formatCode="0.0000000000000000000"/>
    <numFmt numFmtId="211" formatCode="0.00000000000000000000"/>
    <numFmt numFmtId="212" formatCode="0.000000000000000000000"/>
    <numFmt numFmtId="213" formatCode="0.0000000000000000000000"/>
    <numFmt numFmtId="214" formatCode="0.00000000000000000000000"/>
    <numFmt numFmtId="215" formatCode="0.000000000000000000000000"/>
    <numFmt numFmtId="216" formatCode="0.0000000000000000000000000"/>
    <numFmt numFmtId="217" formatCode="0.00000000000000000000000000"/>
    <numFmt numFmtId="218" formatCode="0.000000000000000000000000000"/>
    <numFmt numFmtId="219" formatCode="#,##0.00_-;\-* #,##0.00_-;\ &quot;&quot;_-;_-@_-"/>
    <numFmt numFmtId="220" formatCode="#,##0.000_-;\-* #,##0.000_-;\ &quot;&quot;_-;_-@_-"/>
    <numFmt numFmtId="221" formatCode="000000"/>
    <numFmt numFmtId="222" formatCode="#,##0.0_ ;\-#,##0.0\ 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1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90" fontId="7" fillId="0" borderId="10" xfId="0" applyNumberFormat="1" applyFont="1" applyFill="1" applyBorder="1" applyAlignment="1">
      <alignment horizontal="center" vertical="center" wrapText="1"/>
    </xf>
    <xf numFmtId="190" fontId="7" fillId="0" borderId="12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188" fontId="9" fillId="31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11" fillId="0" borderId="11" xfId="0" applyNumberFormat="1" applyFont="1" applyFill="1" applyBorder="1" applyAlignment="1" applyProtection="1">
      <alignment horizontal="center" vertical="center"/>
      <protection/>
    </xf>
    <xf numFmtId="188" fontId="11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Border="1" applyAlignment="1">
      <alignment horizontal="left"/>
      <protection/>
    </xf>
    <xf numFmtId="0" fontId="6" fillId="0" borderId="0" xfId="0" applyFont="1" applyBorder="1" applyAlignment="1">
      <alignment horizontal="left" vertical="center"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>
      <alignment horizontal="center" vertical="center" wrapText="1"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vertical="center" wrapText="1"/>
      <protection/>
    </xf>
    <xf numFmtId="188" fontId="2" fillId="0" borderId="15" xfId="0" applyNumberFormat="1" applyFont="1" applyFill="1" applyBorder="1" applyAlignment="1" applyProtection="1">
      <alignment vertical="center" wrapText="1"/>
      <protection/>
    </xf>
    <xf numFmtId="189" fontId="2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49" fontId="11" fillId="0" borderId="18" xfId="0" applyNumberFormat="1" applyFont="1" applyFill="1" applyBorder="1" applyAlignment="1" applyProtection="1">
      <alignment horizontal="center" vertical="center"/>
      <protection/>
    </xf>
    <xf numFmtId="188" fontId="11" fillId="0" borderId="18" xfId="0" applyNumberFormat="1" applyFont="1" applyFill="1" applyBorder="1" applyAlignment="1" applyProtection="1">
      <alignment horizontal="center" vertical="center"/>
      <protection/>
    </xf>
    <xf numFmtId="188" fontId="11" fillId="0" borderId="19" xfId="0" applyNumberFormat="1" applyFont="1" applyFill="1" applyBorder="1" applyAlignment="1" applyProtection="1">
      <alignment horizontal="center" vertical="center"/>
      <protection/>
    </xf>
    <xf numFmtId="188" fontId="11" fillId="31" borderId="17" xfId="0" applyNumberFormat="1" applyFont="1" applyFill="1" applyBorder="1" applyAlignment="1" applyProtection="1">
      <alignment horizontal="center" vertical="center"/>
      <protection/>
    </xf>
    <xf numFmtId="188" fontId="11" fillId="0" borderId="11" xfId="0" applyNumberFormat="1" applyFont="1" applyFill="1" applyBorder="1" applyAlignment="1" applyProtection="1">
      <alignment vertical="center"/>
      <protection/>
    </xf>
    <xf numFmtId="188" fontId="11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1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90" fontId="7" fillId="31" borderId="24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90" fontId="7" fillId="0" borderId="14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1" borderId="25" xfId="0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wrapText="1"/>
    </xf>
    <xf numFmtId="188" fontId="7" fillId="31" borderId="10" xfId="0" applyNumberFormat="1" applyFont="1" applyFill="1" applyBorder="1" applyAlignment="1" applyProtection="1">
      <alignment horizontal="center" vertical="center"/>
      <protection/>
    </xf>
    <xf numFmtId="190" fontId="7" fillId="31" borderId="10" xfId="0" applyNumberFormat="1" applyFont="1" applyFill="1" applyBorder="1" applyAlignment="1">
      <alignment horizontal="center" vertical="center" wrapText="1"/>
    </xf>
    <xf numFmtId="0" fontId="7" fillId="31" borderId="14" xfId="0" applyFont="1" applyFill="1" applyBorder="1" applyAlignment="1">
      <alignment horizontal="center" vertical="center" wrapText="1"/>
    </xf>
    <xf numFmtId="0" fontId="7" fillId="31" borderId="21" xfId="0" applyFont="1" applyFill="1" applyBorder="1" applyAlignment="1">
      <alignment horizontal="center" vertical="center" wrapText="1"/>
    </xf>
    <xf numFmtId="188" fontId="2" fillId="31" borderId="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vertical="center" wrapText="1"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horizontal="center" vertical="center" wrapText="1"/>
    </xf>
    <xf numFmtId="0" fontId="7" fillId="31" borderId="2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1" borderId="2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vertical="center" wrapText="1"/>
    </xf>
    <xf numFmtId="0" fontId="14" fillId="31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1" borderId="24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190" fontId="7" fillId="0" borderId="26" xfId="0" applyNumberFormat="1" applyFont="1" applyFill="1" applyBorder="1" applyAlignment="1">
      <alignment horizontal="center" vertical="center" wrapText="1"/>
    </xf>
    <xf numFmtId="0" fontId="7" fillId="31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90" fontId="7" fillId="0" borderId="11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2" fillId="31" borderId="3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1" borderId="22" xfId="0" applyFont="1" applyFill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7" borderId="32" xfId="0" applyNumberFormat="1" applyFont="1" applyFill="1" applyBorder="1" applyAlignment="1" applyProtection="1">
      <alignment vertical="center"/>
      <protection/>
    </xf>
    <xf numFmtId="0" fontId="2" fillId="7" borderId="33" xfId="0" applyNumberFormat="1" applyFont="1" applyFill="1" applyBorder="1" applyAlignment="1" applyProtection="1">
      <alignment vertical="center"/>
      <protection/>
    </xf>
    <xf numFmtId="0" fontId="7" fillId="7" borderId="34" xfId="0" applyFont="1" applyFill="1" applyBorder="1" applyAlignment="1">
      <alignment horizontal="center" vertical="center" wrapText="1"/>
    </xf>
    <xf numFmtId="190" fontId="7" fillId="0" borderId="35" xfId="0" applyNumberFormat="1" applyFont="1" applyFill="1" applyBorder="1" applyAlignment="1">
      <alignment horizontal="center" vertical="center" wrapText="1"/>
    </xf>
    <xf numFmtId="190" fontId="7" fillId="0" borderId="36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188" fontId="9" fillId="31" borderId="0" xfId="0" applyNumberFormat="1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left" vertical="center" wrapText="1"/>
      <protection/>
    </xf>
    <xf numFmtId="188" fontId="15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37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>
      <alignment horizontal="center" vertical="center" wrapText="1"/>
    </xf>
    <xf numFmtId="190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1" borderId="24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88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90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90" fontId="2" fillId="0" borderId="3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31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31" borderId="42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8" fillId="0" borderId="0" xfId="54" applyFont="1">
      <alignment/>
      <protection/>
    </xf>
    <xf numFmtId="0" fontId="19" fillId="0" borderId="0" xfId="54" applyFont="1">
      <alignment/>
      <protection/>
    </xf>
    <xf numFmtId="0" fontId="6" fillId="0" borderId="0" xfId="53" applyFont="1">
      <alignment/>
      <protection/>
    </xf>
    <xf numFmtId="49" fontId="8" fillId="0" borderId="0" xfId="54" applyNumberFormat="1" applyFont="1" applyBorder="1" applyAlignment="1">
      <alignment horizontal="right" vertical="center"/>
      <protection/>
    </xf>
    <xf numFmtId="188" fontId="11" fillId="31" borderId="43" xfId="0" applyNumberFormat="1" applyFont="1" applyFill="1" applyBorder="1" applyAlignment="1" applyProtection="1">
      <alignment horizontal="center" vertical="center"/>
      <protection/>
    </xf>
    <xf numFmtId="0" fontId="2" fillId="31" borderId="44" xfId="0" applyFont="1" applyFill="1" applyBorder="1" applyAlignment="1">
      <alignment horizontal="center" vertical="center" wrapText="1"/>
    </xf>
    <xf numFmtId="0" fontId="2" fillId="31" borderId="45" xfId="0" applyFont="1" applyFill="1" applyBorder="1" applyAlignment="1">
      <alignment horizontal="center" vertical="center" wrapText="1"/>
    </xf>
    <xf numFmtId="0" fontId="7" fillId="31" borderId="46" xfId="0" applyFont="1" applyFill="1" applyBorder="1" applyAlignment="1">
      <alignment horizontal="center" vertical="center" wrapText="1"/>
    </xf>
    <xf numFmtId="0" fontId="7" fillId="31" borderId="47" xfId="0" applyFont="1" applyFill="1" applyBorder="1" applyAlignment="1">
      <alignment horizontal="center" vertical="center" wrapText="1"/>
    </xf>
    <xf numFmtId="0" fontId="1" fillId="31" borderId="47" xfId="0" applyFont="1" applyFill="1" applyBorder="1" applyAlignment="1">
      <alignment horizontal="center" vertical="center" wrapText="1"/>
    </xf>
    <xf numFmtId="0" fontId="14" fillId="31" borderId="47" xfId="0" applyFont="1" applyFill="1" applyBorder="1" applyAlignment="1">
      <alignment horizontal="center" vertical="center" wrapText="1"/>
    </xf>
    <xf numFmtId="0" fontId="2" fillId="31" borderId="48" xfId="0" applyFont="1" applyFill="1" applyBorder="1" applyAlignment="1">
      <alignment horizontal="center" vertical="center" wrapText="1"/>
    </xf>
    <xf numFmtId="0" fontId="7" fillId="31" borderId="49" xfId="0" applyFont="1" applyFill="1" applyBorder="1" applyAlignment="1">
      <alignment horizontal="center" vertical="center" wrapText="1"/>
    </xf>
    <xf numFmtId="0" fontId="2" fillId="31" borderId="34" xfId="0" applyFont="1" applyFill="1" applyBorder="1" applyAlignment="1">
      <alignment horizontal="center" vertical="center" wrapText="1"/>
    </xf>
    <xf numFmtId="0" fontId="2" fillId="31" borderId="47" xfId="0" applyFont="1" applyFill="1" applyBorder="1" applyAlignment="1">
      <alignment horizontal="center" vertical="center" wrapText="1"/>
    </xf>
    <xf numFmtId="0" fontId="2" fillId="31" borderId="48" xfId="0" applyFont="1" applyFill="1" applyBorder="1" applyAlignment="1">
      <alignment horizontal="center" vertical="center" wrapText="1"/>
    </xf>
    <xf numFmtId="188" fontId="11" fillId="0" borderId="29" xfId="0" applyNumberFormat="1" applyFont="1" applyFill="1" applyBorder="1" applyAlignment="1" applyProtection="1">
      <alignment vertical="center"/>
      <protection/>
    </xf>
    <xf numFmtId="190" fontId="2" fillId="0" borderId="50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8" fontId="7" fillId="0" borderId="41" xfId="0" applyNumberFormat="1" applyFont="1" applyFill="1" applyBorder="1" applyAlignment="1" applyProtection="1">
      <alignment horizontal="center" vertical="center" wrapText="1"/>
      <protection/>
    </xf>
    <xf numFmtId="189" fontId="2" fillId="31" borderId="51" xfId="0" applyNumberFormat="1" applyFont="1" applyFill="1" applyBorder="1" applyAlignment="1" applyProtection="1">
      <alignment horizontal="center" vertical="center"/>
      <protection/>
    </xf>
    <xf numFmtId="189" fontId="2" fillId="0" borderId="28" xfId="0" applyNumberFormat="1" applyFont="1" applyFill="1" applyBorder="1" applyAlignment="1" applyProtection="1">
      <alignment horizontal="center" vertical="center"/>
      <protection/>
    </xf>
    <xf numFmtId="189" fontId="2" fillId="0" borderId="21" xfId="0" applyNumberFormat="1" applyFont="1" applyFill="1" applyBorder="1" applyAlignment="1" applyProtection="1">
      <alignment horizontal="center" vertical="center"/>
      <protection/>
    </xf>
    <xf numFmtId="189" fontId="2" fillId="31" borderId="52" xfId="0" applyNumberFormat="1" applyFont="1" applyFill="1" applyBorder="1" applyAlignment="1" applyProtection="1">
      <alignment horizontal="center" vertical="center"/>
      <protection/>
    </xf>
    <xf numFmtId="189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>
      <alignment horizontal="center" vertical="center" wrapText="1"/>
    </xf>
    <xf numFmtId="190" fontId="7" fillId="31" borderId="55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7" fillId="31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190" fontId="7" fillId="31" borderId="27" xfId="0" applyNumberFormat="1" applyFont="1" applyFill="1" applyBorder="1" applyAlignment="1">
      <alignment horizontal="center" vertical="center" wrapText="1"/>
    </xf>
    <xf numFmtId="190" fontId="7" fillId="31" borderId="57" xfId="0" applyNumberFormat="1" applyFont="1" applyFill="1" applyBorder="1" applyAlignment="1">
      <alignment horizontal="center" vertical="center" wrapText="1"/>
    </xf>
    <xf numFmtId="0" fontId="7" fillId="31" borderId="42" xfId="0" applyFont="1" applyFill="1" applyBorder="1" applyAlignment="1">
      <alignment horizontal="center" vertical="center" wrapText="1"/>
    </xf>
    <xf numFmtId="0" fontId="7" fillId="31" borderId="45" xfId="0" applyFont="1" applyFill="1" applyBorder="1" applyAlignment="1">
      <alignment horizontal="center" vertical="center" wrapText="1"/>
    </xf>
    <xf numFmtId="0" fontId="2" fillId="31" borderId="27" xfId="0" applyFont="1" applyFill="1" applyBorder="1" applyAlignment="1">
      <alignment horizontal="center" vertical="center" wrapText="1"/>
    </xf>
    <xf numFmtId="0" fontId="2" fillId="31" borderId="49" xfId="0" applyFont="1" applyFill="1" applyBorder="1" applyAlignment="1">
      <alignment horizontal="center" vertical="center" wrapText="1"/>
    </xf>
    <xf numFmtId="0" fontId="7" fillId="31" borderId="26" xfId="0" applyFont="1" applyFill="1" applyBorder="1" applyAlignment="1">
      <alignment horizontal="center" vertical="center" wrapText="1"/>
    </xf>
    <xf numFmtId="0" fontId="7" fillId="31" borderId="28" xfId="0" applyFont="1" applyFill="1" applyBorder="1" applyAlignment="1">
      <alignment horizontal="center" vertical="center" wrapText="1"/>
    </xf>
    <xf numFmtId="0" fontId="2" fillId="31" borderId="5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58" xfId="0" applyFont="1" applyFill="1" applyBorder="1" applyAlignment="1" applyProtection="1">
      <alignment vertical="center"/>
      <protection/>
    </xf>
    <xf numFmtId="0" fontId="2" fillId="0" borderId="59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90" fontId="2" fillId="0" borderId="14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1" borderId="25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 vertical="center"/>
    </xf>
    <xf numFmtId="0" fontId="2" fillId="0" borderId="67" xfId="0" applyFont="1" applyBorder="1" applyAlignment="1">
      <alignment/>
    </xf>
    <xf numFmtId="0" fontId="6" fillId="0" borderId="67" xfId="0" applyFont="1" applyFill="1" applyBorder="1" applyAlignment="1">
      <alignment horizontal="center" vertical="center"/>
    </xf>
    <xf numFmtId="0" fontId="6" fillId="0" borderId="67" xfId="0" applyFont="1" applyBorder="1" applyAlignment="1">
      <alignment/>
    </xf>
    <xf numFmtId="0" fontId="2" fillId="0" borderId="67" xfId="0" applyFont="1" applyBorder="1" applyAlignment="1">
      <alignment horizontal="center"/>
    </xf>
    <xf numFmtId="0" fontId="6" fillId="0" borderId="67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6" fillId="0" borderId="67" xfId="0" applyFont="1" applyFill="1" applyBorder="1" applyAlignment="1">
      <alignment horizontal="right" vertical="center"/>
    </xf>
    <xf numFmtId="0" fontId="1" fillId="0" borderId="67" xfId="0" applyFont="1" applyBorder="1" applyAlignment="1">
      <alignment/>
    </xf>
    <xf numFmtId="0" fontId="0" fillId="0" borderId="0" xfId="0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/>
    </xf>
    <xf numFmtId="0" fontId="22" fillId="0" borderId="0" xfId="54" applyFont="1" applyBorder="1" applyAlignment="1">
      <alignment vertical="center" wrapText="1"/>
      <protection/>
    </xf>
    <xf numFmtId="0" fontId="2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190" fontId="7" fillId="0" borderId="70" xfId="0" applyNumberFormat="1" applyFont="1" applyFill="1" applyBorder="1" applyAlignment="1">
      <alignment horizontal="center" vertical="center"/>
    </xf>
    <xf numFmtId="188" fontId="7" fillId="0" borderId="42" xfId="0" applyNumberFormat="1" applyFont="1" applyFill="1" applyBorder="1" applyAlignment="1">
      <alignment horizontal="center" vertical="center"/>
    </xf>
    <xf numFmtId="188" fontId="7" fillId="0" borderId="4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49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190" fontId="7" fillId="0" borderId="51" xfId="0" applyNumberFormat="1" applyFont="1" applyFill="1" applyBorder="1" applyAlignment="1" applyProtection="1">
      <alignment horizontal="center" vertical="center"/>
      <protection/>
    </xf>
    <xf numFmtId="188" fontId="2" fillId="0" borderId="24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vertical="center"/>
      <protection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188" fontId="2" fillId="0" borderId="26" xfId="0" applyNumberFormat="1" applyFont="1" applyFill="1" applyBorder="1" applyAlignment="1" applyProtection="1">
      <alignment horizontal="center" vertical="center"/>
      <protection/>
    </xf>
    <xf numFmtId="188" fontId="2" fillId="0" borderId="53" xfId="0" applyNumberFormat="1" applyFont="1" applyFill="1" applyBorder="1" applyAlignment="1" applyProtection="1">
      <alignment horizontal="center" vertical="center"/>
      <protection/>
    </xf>
    <xf numFmtId="190" fontId="7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 wrapText="1"/>
    </xf>
    <xf numFmtId="190" fontId="7" fillId="7" borderId="34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right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190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31" borderId="3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13" fillId="31" borderId="22" xfId="0" applyFont="1" applyFill="1" applyBorder="1" applyAlignment="1">
      <alignment horizontal="center" vertical="center" wrapText="1"/>
    </xf>
    <xf numFmtId="0" fontId="7" fillId="31" borderId="30" xfId="0" applyFont="1" applyFill="1" applyBorder="1" applyAlignment="1">
      <alignment horizontal="center" vertical="center" wrapText="1"/>
    </xf>
    <xf numFmtId="49" fontId="7" fillId="31" borderId="30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47" xfId="0" applyFont="1" applyBorder="1" applyAlignment="1">
      <alignment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6" fillId="0" borderId="21" xfId="54" applyFont="1" applyBorder="1" applyAlignment="1">
      <alignment horizontal="center" vertical="center" wrapText="1"/>
      <protection/>
    </xf>
    <xf numFmtId="0" fontId="0" fillId="0" borderId="72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72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6" fillId="0" borderId="0" xfId="53" applyFont="1" applyBorder="1" applyAlignment="1">
      <alignment horizontal="left" wrapText="1"/>
      <protection/>
    </xf>
    <xf numFmtId="0" fontId="6" fillId="0" borderId="47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2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8" fillId="0" borderId="23" xfId="54" applyFont="1" applyBorder="1" applyAlignment="1">
      <alignment horizontal="center" vertical="center" wrapText="1"/>
      <protection/>
    </xf>
    <xf numFmtId="0" fontId="19" fillId="0" borderId="59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49" fontId="8" fillId="0" borderId="10" xfId="54" applyNumberFormat="1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vertical="center" wrapText="1"/>
    </xf>
    <xf numFmtId="0" fontId="19" fillId="0" borderId="59" xfId="0" applyFont="1" applyBorder="1" applyAlignment="1">
      <alignment vertical="center" wrapText="1"/>
    </xf>
    <xf numFmtId="0" fontId="19" fillId="0" borderId="48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46" xfId="0" applyFont="1" applyBorder="1" applyAlignment="1">
      <alignment vertical="center" wrapText="1"/>
    </xf>
    <xf numFmtId="0" fontId="19" fillId="0" borderId="47" xfId="0" applyFont="1" applyBorder="1" applyAlignment="1">
      <alignment horizontal="center" vertical="center" wrapText="1"/>
    </xf>
    <xf numFmtId="49" fontId="6" fillId="0" borderId="21" xfId="54" applyNumberFormat="1" applyFont="1" applyBorder="1" applyAlignment="1" applyProtection="1">
      <alignment horizontal="left" vertical="center" wrapText="1"/>
      <protection locked="0"/>
    </xf>
    <xf numFmtId="0" fontId="19" fillId="0" borderId="72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2" fillId="0" borderId="23" xfId="54" applyFont="1" applyBorder="1" applyAlignment="1">
      <alignment horizontal="center" vertical="center" wrapText="1"/>
      <protection/>
    </xf>
    <xf numFmtId="0" fontId="8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9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0" xfId="0" applyAlignment="1">
      <alignment wrapText="1"/>
    </xf>
    <xf numFmtId="0" fontId="0" fillId="0" borderId="4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46" xfId="0" applyBorder="1" applyAlignment="1">
      <alignment wrapText="1"/>
    </xf>
    <xf numFmtId="0" fontId="19" fillId="0" borderId="59" xfId="0" applyFont="1" applyBorder="1" applyAlignment="1">
      <alignment wrapText="1"/>
    </xf>
    <xf numFmtId="0" fontId="19" fillId="0" borderId="48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44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46" xfId="0" applyFont="1" applyBorder="1" applyAlignment="1">
      <alignment wrapText="1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9" fillId="0" borderId="0" xfId="53" applyFont="1" applyAlignment="1">
      <alignment horizontal="left" wrapText="1"/>
      <protection/>
    </xf>
    <xf numFmtId="0" fontId="7" fillId="0" borderId="2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8" fillId="0" borderId="0" xfId="54" applyFont="1" applyAlignment="1">
      <alignment horizontal="center"/>
      <protection/>
    </xf>
    <xf numFmtId="0" fontId="6" fillId="0" borderId="0" xfId="0" applyFont="1" applyAlignment="1">
      <alignment horizontal="left" vertical="center" wrapText="1" shrinkToFit="1"/>
    </xf>
    <xf numFmtId="0" fontId="17" fillId="0" borderId="72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77" xfId="0" applyFont="1" applyBorder="1" applyAlignment="1">
      <alignment horizontal="center" vertical="center" textRotation="90"/>
    </xf>
    <xf numFmtId="0" fontId="2" fillId="0" borderId="66" xfId="0" applyFont="1" applyBorder="1" applyAlignment="1">
      <alignment horizontal="center" vertical="center" textRotation="90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7" fillId="0" borderId="15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53" applyFont="1" applyAlignment="1">
      <alignment horizontal="left" vertical="top" wrapText="1"/>
      <protection/>
    </xf>
    <xf numFmtId="0" fontId="19" fillId="0" borderId="0" xfId="53" applyFont="1" applyAlignment="1">
      <alignment horizontal="left" vertical="top" wrapText="1"/>
      <protection/>
    </xf>
    <xf numFmtId="0" fontId="7" fillId="0" borderId="82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8" xfId="0" applyBorder="1" applyAlignment="1">
      <alignment vertical="center" wrapText="1"/>
    </xf>
    <xf numFmtId="188" fontId="7" fillId="0" borderId="41" xfId="0" applyNumberFormat="1" applyFont="1" applyFill="1" applyBorder="1" applyAlignment="1" applyProtection="1">
      <alignment horizontal="center" vertical="center" wrapText="1"/>
      <protection/>
    </xf>
    <xf numFmtId="188" fontId="7" fillId="0" borderId="45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9" fontId="2" fillId="31" borderId="52" xfId="0" applyNumberFormat="1" applyFont="1" applyFill="1" applyBorder="1" applyAlignment="1" applyProtection="1">
      <alignment horizontal="center" vertical="center"/>
      <protection/>
    </xf>
    <xf numFmtId="189" fontId="2" fillId="31" borderId="49" xfId="0" applyNumberFormat="1" applyFont="1" applyFill="1" applyBorder="1" applyAlignment="1" applyProtection="1">
      <alignment horizontal="center" vertical="center"/>
      <protection/>
    </xf>
    <xf numFmtId="189" fontId="2" fillId="0" borderId="28" xfId="0" applyNumberFormat="1" applyFont="1" applyFill="1" applyBorder="1" applyAlignment="1" applyProtection="1">
      <alignment horizontal="center" vertical="center"/>
      <protection/>
    </xf>
    <xf numFmtId="189" fontId="2" fillId="0" borderId="49" xfId="0" applyNumberFormat="1" applyFont="1" applyFill="1" applyBorder="1" applyAlignment="1" applyProtection="1">
      <alignment horizontal="center" vertical="center"/>
      <protection/>
    </xf>
    <xf numFmtId="189" fontId="2" fillId="0" borderId="85" xfId="0" applyNumberFormat="1" applyFont="1" applyFill="1" applyBorder="1" applyAlignment="1" applyProtection="1">
      <alignment horizontal="center" vertical="center"/>
      <protection/>
    </xf>
    <xf numFmtId="188" fontId="2" fillId="0" borderId="42" xfId="0" applyNumberFormat="1" applyFont="1" applyFill="1" applyBorder="1" applyAlignment="1" applyProtection="1">
      <alignment horizontal="center" vertical="center" wrapText="1"/>
      <protection/>
    </xf>
    <xf numFmtId="188" fontId="2" fillId="0" borderId="45" xfId="0" applyNumberFormat="1" applyFont="1" applyFill="1" applyBorder="1" applyAlignment="1" applyProtection="1">
      <alignment horizontal="center" vertical="center" wrapText="1"/>
      <protection/>
    </xf>
    <xf numFmtId="188" fontId="2" fillId="0" borderId="40" xfId="0" applyNumberFormat="1" applyFont="1" applyFill="1" applyBorder="1" applyAlignment="1" applyProtection="1">
      <alignment horizontal="center" vertical="center" wrapText="1"/>
      <protection/>
    </xf>
    <xf numFmtId="188" fontId="2" fillId="0" borderId="41" xfId="0" applyNumberFormat="1" applyFont="1" applyFill="1" applyBorder="1" applyAlignment="1" applyProtection="1">
      <alignment horizontal="center" vertical="center" wrapText="1"/>
      <protection/>
    </xf>
    <xf numFmtId="188" fontId="2" fillId="0" borderId="54" xfId="0" applyNumberFormat="1" applyFont="1" applyFill="1" applyBorder="1" applyAlignment="1" applyProtection="1">
      <alignment horizontal="center" vertical="center" wrapText="1"/>
      <protection/>
    </xf>
    <xf numFmtId="188" fontId="2" fillId="0" borderId="22" xfId="0" applyNumberFormat="1" applyFont="1" applyFill="1" applyBorder="1" applyAlignment="1" applyProtection="1">
      <alignment horizontal="center" vertical="center" wrapText="1"/>
      <protection/>
    </xf>
    <xf numFmtId="188" fontId="2" fillId="0" borderId="47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21" xfId="0" applyNumberFormat="1" applyFont="1" applyFill="1" applyBorder="1" applyAlignment="1" applyProtection="1">
      <alignment horizontal="center" vertical="center" wrapText="1"/>
      <protection/>
    </xf>
    <xf numFmtId="188" fontId="2" fillId="0" borderId="16" xfId="0" applyNumberFormat="1" applyFont="1" applyFill="1" applyBorder="1" applyAlignment="1" applyProtection="1">
      <alignment horizontal="center" vertical="center" wrapText="1"/>
      <protection/>
    </xf>
    <xf numFmtId="188" fontId="2" fillId="0" borderId="51" xfId="0" applyNumberFormat="1" applyFont="1" applyFill="1" applyBorder="1" applyAlignment="1" applyProtection="1">
      <alignment horizontal="center" vertical="center"/>
      <protection/>
    </xf>
    <xf numFmtId="188" fontId="2" fillId="0" borderId="72" xfId="0" applyNumberFormat="1" applyFont="1" applyFill="1" applyBorder="1" applyAlignment="1" applyProtection="1">
      <alignment horizontal="center" vertical="center"/>
      <protection/>
    </xf>
    <xf numFmtId="188" fontId="2" fillId="0" borderId="86" xfId="0" applyNumberFormat="1" applyFont="1" applyFill="1" applyBorder="1" applyAlignment="1" applyProtection="1">
      <alignment horizontal="center" vertical="center"/>
      <protection/>
    </xf>
    <xf numFmtId="189" fontId="2" fillId="31" borderId="51" xfId="0" applyNumberFormat="1" applyFont="1" applyFill="1" applyBorder="1" applyAlignment="1" applyProtection="1">
      <alignment horizontal="center" vertical="center"/>
      <protection/>
    </xf>
    <xf numFmtId="189" fontId="2" fillId="31" borderId="47" xfId="0" applyNumberFormat="1" applyFont="1" applyFill="1" applyBorder="1" applyAlignment="1" applyProtection="1">
      <alignment horizontal="center" vertical="center"/>
      <protection/>
    </xf>
    <xf numFmtId="189" fontId="2" fillId="0" borderId="21" xfId="0" applyNumberFormat="1" applyFont="1" applyFill="1" applyBorder="1" applyAlignment="1" applyProtection="1">
      <alignment horizontal="center" vertical="center"/>
      <protection/>
    </xf>
    <xf numFmtId="189" fontId="2" fillId="0" borderId="47" xfId="0" applyNumberFormat="1" applyFont="1" applyFill="1" applyBorder="1" applyAlignment="1" applyProtection="1">
      <alignment horizontal="center" vertical="center"/>
      <protection/>
    </xf>
    <xf numFmtId="189" fontId="2" fillId="0" borderId="8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right" vertical="center"/>
      <protection/>
    </xf>
    <xf numFmtId="0" fontId="6" fillId="0" borderId="8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88" fontId="20" fillId="0" borderId="87" xfId="0" applyNumberFormat="1" applyFont="1" applyFill="1" applyBorder="1" applyAlignment="1" applyProtection="1">
      <alignment horizontal="center" vertical="center" wrapText="1"/>
      <protection/>
    </xf>
    <xf numFmtId="188" fontId="20" fillId="0" borderId="32" xfId="0" applyNumberFormat="1" applyFont="1" applyFill="1" applyBorder="1" applyAlignment="1" applyProtection="1">
      <alignment horizontal="center" vertical="center" wrapText="1"/>
      <protection/>
    </xf>
    <xf numFmtId="188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textRotation="90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16" fillId="0" borderId="37" xfId="0" applyNumberFormat="1" applyFont="1" applyFill="1" applyBorder="1" applyAlignment="1" applyProtection="1">
      <alignment horizontal="center" vertical="center" wrapText="1"/>
      <protection/>
    </xf>
    <xf numFmtId="188" fontId="16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38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48" xfId="0" applyNumberFormat="1" applyFont="1" applyFill="1" applyBorder="1" applyAlignment="1" applyProtection="1">
      <alignment horizontal="center" vertical="center" textRotation="90" wrapText="1"/>
      <protection/>
    </xf>
    <xf numFmtId="188" fontId="7" fillId="0" borderId="87" xfId="0" applyNumberFormat="1" applyFont="1" applyFill="1" applyBorder="1" applyAlignment="1" applyProtection="1">
      <alignment horizontal="center" vertical="center"/>
      <protection/>
    </xf>
    <xf numFmtId="188" fontId="7" fillId="0" borderId="32" xfId="0" applyNumberFormat="1" applyFont="1" applyFill="1" applyBorder="1" applyAlignment="1" applyProtection="1">
      <alignment horizontal="center" vertical="center"/>
      <protection/>
    </xf>
    <xf numFmtId="188" fontId="7" fillId="0" borderId="33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37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36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38" xfId="0" applyNumberFormat="1" applyFont="1" applyFill="1" applyBorder="1" applyAlignment="1" applyProtection="1">
      <alignment horizontal="center" textRotation="90" wrapText="1"/>
      <protection/>
    </xf>
    <xf numFmtId="188" fontId="2" fillId="0" borderId="35" xfId="0" applyNumberFormat="1" applyFont="1" applyFill="1" applyBorder="1" applyAlignment="1" applyProtection="1">
      <alignment horizontal="center" textRotation="90" wrapText="1"/>
      <protection/>
    </xf>
    <xf numFmtId="188" fontId="2" fillId="0" borderId="20" xfId="0" applyNumberFormat="1" applyFont="1" applyFill="1" applyBorder="1" applyAlignment="1" applyProtection="1">
      <alignment horizontal="center" vertical="center" wrapText="1"/>
      <protection/>
    </xf>
    <xf numFmtId="188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wrapText="1"/>
    </xf>
    <xf numFmtId="188" fontId="10" fillId="0" borderId="87" xfId="0" applyNumberFormat="1" applyFont="1" applyFill="1" applyBorder="1" applyAlignment="1" applyProtection="1">
      <alignment horizontal="center" vertical="center"/>
      <protection/>
    </xf>
    <xf numFmtId="188" fontId="10" fillId="0" borderId="32" xfId="0" applyNumberFormat="1" applyFont="1" applyFill="1" applyBorder="1" applyAlignment="1" applyProtection="1">
      <alignment horizontal="center" vertical="center"/>
      <protection/>
    </xf>
    <xf numFmtId="188" fontId="10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7" borderId="87" xfId="0" applyNumberFormat="1" applyFont="1" applyFill="1" applyBorder="1" applyAlignment="1" applyProtection="1">
      <alignment horizontal="right" vertical="center"/>
      <protection/>
    </xf>
    <xf numFmtId="0" fontId="7" fillId="7" borderId="33" xfId="0" applyNumberFormat="1" applyFont="1" applyFill="1" applyBorder="1" applyAlignment="1" applyProtection="1">
      <alignment horizontal="right" vertical="center"/>
      <protection/>
    </xf>
    <xf numFmtId="0" fontId="7" fillId="0" borderId="87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83" xfId="0" applyNumberFormat="1" applyFont="1" applyFill="1" applyBorder="1" applyAlignment="1" applyProtection="1">
      <alignment horizontal="center" vertical="center"/>
      <protection/>
    </xf>
    <xf numFmtId="0" fontId="7" fillId="0" borderId="87" xfId="0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right" vertical="center" wrapText="1"/>
    </xf>
    <xf numFmtId="0" fontId="7" fillId="0" borderId="88" xfId="0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6677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6677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0"/>
  <sheetViews>
    <sheetView tabSelected="1" zoomScale="70" zoomScaleNormal="70" zoomScaleSheetLayoutView="90" zoomScalePageLayoutView="0" workbookViewId="0" topLeftCell="A1">
      <selection activeCell="P9" sqref="P9:AM9"/>
    </sheetView>
  </sheetViews>
  <sheetFormatPr defaultColWidth="3.25390625" defaultRowHeight="12.75"/>
  <cols>
    <col min="1" max="1" width="3.25390625" style="1" customWidth="1"/>
    <col min="2" max="2" width="2.375" style="1" customWidth="1"/>
    <col min="3" max="3" width="3.25390625" style="1" customWidth="1"/>
    <col min="4" max="4" width="4.125" style="1" customWidth="1"/>
    <col min="5" max="5" width="3.25390625" style="1" customWidth="1"/>
    <col min="6" max="6" width="4.75390625" style="1" customWidth="1"/>
    <col min="7" max="7" width="3.25390625" style="1" customWidth="1"/>
    <col min="8" max="8" width="4.25390625" style="1" customWidth="1"/>
    <col min="9" max="9" width="4.125" style="1" customWidth="1"/>
    <col min="10" max="10" width="4.75390625" style="1" customWidth="1"/>
    <col min="11" max="11" width="3.875" style="1" customWidth="1"/>
    <col min="12" max="16" width="3.25390625" style="1" customWidth="1"/>
    <col min="17" max="17" width="4.75390625" style="1" customWidth="1"/>
    <col min="18" max="18" width="5.00390625" style="1" customWidth="1"/>
    <col min="19" max="21" width="3.25390625" style="1" customWidth="1"/>
    <col min="22" max="22" width="3.875" style="1" customWidth="1"/>
    <col min="23" max="32" width="3.25390625" style="1" customWidth="1"/>
    <col min="33" max="34" width="4.125" style="1" customWidth="1"/>
    <col min="35" max="36" width="3.875" style="1" customWidth="1"/>
    <col min="37" max="40" width="3.25390625" style="1" customWidth="1"/>
    <col min="41" max="41" width="5.125" style="1" customWidth="1"/>
    <col min="42" max="42" width="6.125" style="1" customWidth="1"/>
    <col min="43" max="43" width="6.875" style="1" customWidth="1"/>
    <col min="44" max="16384" width="3.25390625" style="1" customWidth="1"/>
  </cols>
  <sheetData>
    <row r="1" spans="1:57" ht="18.75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</row>
    <row r="2" spans="1:57" ht="20.25">
      <c r="A2" s="351" t="s">
        <v>16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5" t="s">
        <v>73</v>
      </c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1:57" ht="23.25" customHeight="1">
      <c r="A3" s="361" t="s">
        <v>84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2" t="s">
        <v>44</v>
      </c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</row>
    <row r="4" spans="1:57" ht="18.75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30" t="s">
        <v>17</v>
      </c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</row>
    <row r="5" spans="1:57" s="3" customFormat="1" ht="18.75">
      <c r="A5" s="351" t="s">
        <v>110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31" t="s">
        <v>18</v>
      </c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2" t="s">
        <v>71</v>
      </c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</row>
    <row r="6" spans="16:57" s="3" customFormat="1" ht="18.75">
      <c r="P6" s="274" t="s">
        <v>43</v>
      </c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19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</row>
    <row r="7" spans="1:57" s="3" customFormat="1" ht="18.7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274" t="s">
        <v>108</v>
      </c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23"/>
      <c r="AM7" s="23"/>
      <c r="AN7" s="24"/>
      <c r="AO7" s="341" t="s">
        <v>72</v>
      </c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</row>
    <row r="8" spans="16:57" s="3" customFormat="1" ht="22.5" customHeight="1">
      <c r="P8" s="274" t="s">
        <v>109</v>
      </c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</row>
    <row r="9" spans="16:57" s="3" customFormat="1" ht="24" customHeight="1">
      <c r="P9" s="362" t="s">
        <v>142</v>
      </c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23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</row>
    <row r="10" spans="16:57" s="3" customFormat="1" ht="18.75" customHeight="1">
      <c r="P10" s="19" t="s">
        <v>45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</row>
    <row r="11" spans="16:57" s="3" customFormat="1" ht="18.75" customHeight="1"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39:40" s="3" customFormat="1" ht="18.75">
      <c r="AM12" s="5"/>
      <c r="AN12" s="5"/>
    </row>
    <row r="13" spans="1:57" s="3" customFormat="1" ht="18.75">
      <c r="A13" s="352" t="s">
        <v>19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</row>
    <row r="14" ht="16.5" thickBot="1"/>
    <row r="15" spans="1:53" ht="19.5" customHeight="1">
      <c r="A15" s="345" t="s">
        <v>12</v>
      </c>
      <c r="B15" s="347" t="s">
        <v>0</v>
      </c>
      <c r="C15" s="348"/>
      <c r="D15" s="348"/>
      <c r="E15" s="349"/>
      <c r="F15" s="347" t="s">
        <v>1</v>
      </c>
      <c r="G15" s="348"/>
      <c r="H15" s="348"/>
      <c r="I15" s="349"/>
      <c r="J15" s="347" t="s">
        <v>2</v>
      </c>
      <c r="K15" s="348"/>
      <c r="L15" s="348"/>
      <c r="M15" s="349"/>
      <c r="N15" s="326" t="s">
        <v>3</v>
      </c>
      <c r="O15" s="327"/>
      <c r="P15" s="327"/>
      <c r="Q15" s="327"/>
      <c r="R15" s="328"/>
      <c r="S15" s="347" t="s">
        <v>4</v>
      </c>
      <c r="T15" s="348"/>
      <c r="U15" s="348"/>
      <c r="V15" s="349"/>
      <c r="W15" s="326" t="s">
        <v>5</v>
      </c>
      <c r="X15" s="327"/>
      <c r="Y15" s="327"/>
      <c r="Z15" s="327"/>
      <c r="AA15" s="328"/>
      <c r="AB15" s="326" t="s">
        <v>6</v>
      </c>
      <c r="AC15" s="327"/>
      <c r="AD15" s="327"/>
      <c r="AE15" s="328"/>
      <c r="AF15" s="326" t="s">
        <v>7</v>
      </c>
      <c r="AG15" s="327"/>
      <c r="AH15" s="327"/>
      <c r="AI15" s="327"/>
      <c r="AJ15" s="326" t="s">
        <v>8</v>
      </c>
      <c r="AK15" s="327"/>
      <c r="AL15" s="327"/>
      <c r="AM15" s="327"/>
      <c r="AN15" s="326" t="s">
        <v>9</v>
      </c>
      <c r="AO15" s="327"/>
      <c r="AP15" s="327"/>
      <c r="AQ15" s="327"/>
      <c r="AR15" s="328"/>
      <c r="AS15" s="350" t="s">
        <v>10</v>
      </c>
      <c r="AT15" s="348"/>
      <c r="AU15" s="348"/>
      <c r="AV15" s="349"/>
      <c r="AW15" s="327" t="s">
        <v>11</v>
      </c>
      <c r="AX15" s="327"/>
      <c r="AY15" s="327"/>
      <c r="AZ15" s="327"/>
      <c r="BA15" s="328"/>
    </row>
    <row r="16" spans="1:53" ht="19.5" customHeight="1" thickBot="1">
      <c r="A16" s="346"/>
      <c r="B16" s="197">
        <v>1</v>
      </c>
      <c r="C16" s="198">
        <v>2</v>
      </c>
      <c r="D16" s="198">
        <v>3</v>
      </c>
      <c r="E16" s="199">
        <v>4</v>
      </c>
      <c r="F16" s="197">
        <v>5</v>
      </c>
      <c r="G16" s="198">
        <v>6</v>
      </c>
      <c r="H16" s="198">
        <v>7</v>
      </c>
      <c r="I16" s="199">
        <v>8</v>
      </c>
      <c r="J16" s="197">
        <v>9</v>
      </c>
      <c r="K16" s="198">
        <v>10</v>
      </c>
      <c r="L16" s="198">
        <v>11</v>
      </c>
      <c r="M16" s="199">
        <v>12</v>
      </c>
      <c r="N16" s="197">
        <v>13</v>
      </c>
      <c r="O16" s="198">
        <v>14</v>
      </c>
      <c r="P16" s="198">
        <v>15</v>
      </c>
      <c r="Q16" s="198">
        <v>16</v>
      </c>
      <c r="R16" s="199">
        <v>17</v>
      </c>
      <c r="S16" s="197">
        <v>18</v>
      </c>
      <c r="T16" s="198">
        <v>19</v>
      </c>
      <c r="U16" s="198">
        <v>20</v>
      </c>
      <c r="V16" s="199">
        <v>21</v>
      </c>
      <c r="W16" s="197">
        <v>22</v>
      </c>
      <c r="X16" s="198">
        <v>23</v>
      </c>
      <c r="Y16" s="198">
        <v>24</v>
      </c>
      <c r="Z16" s="198">
        <v>25</v>
      </c>
      <c r="AA16" s="199">
        <v>26</v>
      </c>
      <c r="AB16" s="197">
        <v>27</v>
      </c>
      <c r="AC16" s="198">
        <v>28</v>
      </c>
      <c r="AD16" s="198">
        <v>29</v>
      </c>
      <c r="AE16" s="199">
        <v>30</v>
      </c>
      <c r="AF16" s="197">
        <v>31</v>
      </c>
      <c r="AG16" s="198">
        <v>32</v>
      </c>
      <c r="AH16" s="198">
        <v>33</v>
      </c>
      <c r="AI16" s="199">
        <v>34</v>
      </c>
      <c r="AJ16" s="197">
        <v>35</v>
      </c>
      <c r="AK16" s="198">
        <v>36</v>
      </c>
      <c r="AL16" s="198">
        <v>37</v>
      </c>
      <c r="AM16" s="200">
        <v>38</v>
      </c>
      <c r="AN16" s="197">
        <v>39</v>
      </c>
      <c r="AO16" s="198">
        <v>40</v>
      </c>
      <c r="AP16" s="198">
        <v>41</v>
      </c>
      <c r="AQ16" s="198">
        <v>42</v>
      </c>
      <c r="AR16" s="199">
        <v>43</v>
      </c>
      <c r="AS16" s="201">
        <v>44</v>
      </c>
      <c r="AT16" s="198">
        <v>45</v>
      </c>
      <c r="AU16" s="198">
        <v>46</v>
      </c>
      <c r="AV16" s="199">
        <v>47</v>
      </c>
      <c r="AW16" s="201">
        <v>48</v>
      </c>
      <c r="AX16" s="198">
        <v>49</v>
      </c>
      <c r="AY16" s="198">
        <v>50</v>
      </c>
      <c r="AZ16" s="198">
        <v>51</v>
      </c>
      <c r="BA16" s="199">
        <v>52</v>
      </c>
    </row>
    <row r="17" spans="1:53" ht="19.5" customHeight="1" thickBot="1">
      <c r="A17" s="202">
        <v>1</v>
      </c>
      <c r="B17" s="203" t="s">
        <v>35</v>
      </c>
      <c r="C17" s="204" t="s">
        <v>114</v>
      </c>
      <c r="D17" s="205"/>
      <c r="E17" s="203"/>
      <c r="F17" s="204"/>
      <c r="G17" s="206"/>
      <c r="H17" s="206"/>
      <c r="I17" s="206"/>
      <c r="J17" s="206"/>
      <c r="K17" s="206"/>
      <c r="L17" s="206"/>
      <c r="M17" s="206"/>
      <c r="N17" s="206"/>
      <c r="O17" s="206"/>
      <c r="P17" s="206" t="s">
        <v>22</v>
      </c>
      <c r="Q17" s="211" t="s">
        <v>46</v>
      </c>
      <c r="R17" s="216" t="s">
        <v>35</v>
      </c>
      <c r="S17" s="206" t="s">
        <v>25</v>
      </c>
      <c r="T17" s="206"/>
      <c r="U17" s="206"/>
      <c r="V17" s="204"/>
      <c r="W17" s="206"/>
      <c r="X17" s="203"/>
      <c r="Y17" s="203"/>
      <c r="Z17" s="203"/>
      <c r="AA17" s="203"/>
      <c r="AB17" s="207" t="s">
        <v>70</v>
      </c>
      <c r="AC17" s="206" t="s">
        <v>22</v>
      </c>
      <c r="AD17" s="206" t="s">
        <v>24</v>
      </c>
      <c r="AE17" s="206" t="s">
        <v>24</v>
      </c>
      <c r="AF17" s="206" t="s">
        <v>24</v>
      </c>
      <c r="AG17" s="206" t="s">
        <v>13</v>
      </c>
      <c r="AH17" s="206" t="s">
        <v>13</v>
      </c>
      <c r="AI17" s="206" t="s">
        <v>13</v>
      </c>
      <c r="AJ17" s="203" t="s">
        <v>13</v>
      </c>
      <c r="AK17" s="206" t="s">
        <v>13</v>
      </c>
      <c r="AL17" s="206" t="s">
        <v>13</v>
      </c>
      <c r="AM17" s="206" t="s">
        <v>13</v>
      </c>
      <c r="AN17" s="203" t="s">
        <v>13</v>
      </c>
      <c r="AO17" s="203" t="s">
        <v>13</v>
      </c>
      <c r="AP17" s="203" t="s">
        <v>13</v>
      </c>
      <c r="AQ17" s="215" t="s">
        <v>69</v>
      </c>
      <c r="AR17" s="209" t="s">
        <v>69</v>
      </c>
      <c r="AS17" s="203"/>
      <c r="AT17" s="208"/>
      <c r="AU17" s="209"/>
      <c r="AV17" s="209"/>
      <c r="AW17" s="210"/>
      <c r="AX17" s="205"/>
      <c r="AY17" s="205"/>
      <c r="AZ17" s="205"/>
      <c r="BA17" s="210"/>
    </row>
    <row r="18" s="2" customFormat="1" ht="15.75"/>
    <row r="19" spans="1:9" ht="15.75">
      <c r="A19" s="344" t="s">
        <v>20</v>
      </c>
      <c r="B19" s="344"/>
      <c r="C19" s="344"/>
      <c r="D19" s="344"/>
      <c r="E19" s="344"/>
      <c r="F19" s="344"/>
      <c r="G19" s="344"/>
      <c r="H19" s="344"/>
      <c r="I19" s="344"/>
    </row>
    <row r="20" spans="10:57" ht="18.75" customHeight="1">
      <c r="J20" s="329" t="s">
        <v>36</v>
      </c>
      <c r="K20" s="329"/>
      <c r="L20" s="329"/>
      <c r="M20" s="329"/>
      <c r="N20" s="329"/>
      <c r="Q20" s="329" t="s">
        <v>21</v>
      </c>
      <c r="R20" s="329"/>
      <c r="S20" s="329"/>
      <c r="T20" s="329"/>
      <c r="U20" s="329"/>
      <c r="V20" s="329"/>
      <c r="W20" s="3"/>
      <c r="X20" s="3"/>
      <c r="Y20" s="329" t="s">
        <v>23</v>
      </c>
      <c r="Z20" s="303"/>
      <c r="AA20" s="303"/>
      <c r="AB20" s="303"/>
      <c r="AC20" s="303"/>
      <c r="AD20" s="123"/>
      <c r="AE20" s="3"/>
      <c r="AF20" s="357" t="s">
        <v>15</v>
      </c>
      <c r="AG20" s="358"/>
      <c r="AH20" s="358"/>
      <c r="AI20" s="358"/>
      <c r="AJ20" s="358"/>
      <c r="AK20" s="3"/>
      <c r="AL20" s="3"/>
      <c r="AM20" s="329" t="s">
        <v>26</v>
      </c>
      <c r="AN20" s="329"/>
      <c r="AO20" s="329"/>
      <c r="AP20" s="329"/>
      <c r="AQ20" s="329"/>
      <c r="AR20" s="3"/>
      <c r="AS20" s="124"/>
      <c r="AT20" s="353"/>
      <c r="AU20" s="353"/>
      <c r="AV20" s="353"/>
      <c r="AW20" s="353"/>
      <c r="AX20" s="353"/>
      <c r="AY20" s="124"/>
      <c r="AZ20" s="124"/>
      <c r="BA20" s="124"/>
      <c r="BB20" s="124"/>
      <c r="BC20" s="124"/>
      <c r="BD20" s="3"/>
      <c r="BE20" s="3"/>
    </row>
    <row r="21" spans="10:57" ht="18.75">
      <c r="J21" s="329"/>
      <c r="K21" s="329"/>
      <c r="L21" s="329"/>
      <c r="M21" s="329"/>
      <c r="N21" s="329"/>
      <c r="Q21" s="356"/>
      <c r="R21" s="356"/>
      <c r="S21" s="356"/>
      <c r="T21" s="356"/>
      <c r="U21" s="356"/>
      <c r="V21" s="356"/>
      <c r="W21" s="3"/>
      <c r="X21" s="3"/>
      <c r="Y21" s="308"/>
      <c r="Z21" s="308"/>
      <c r="AA21" s="308"/>
      <c r="AB21" s="308"/>
      <c r="AC21" s="308"/>
      <c r="AD21" s="124"/>
      <c r="AE21" s="3"/>
      <c r="AF21" s="359"/>
      <c r="AG21" s="359"/>
      <c r="AH21" s="359"/>
      <c r="AI21" s="359"/>
      <c r="AJ21" s="359"/>
      <c r="AK21" s="3"/>
      <c r="AL21" s="3"/>
      <c r="AM21" s="329"/>
      <c r="AN21" s="329"/>
      <c r="AO21" s="329"/>
      <c r="AP21" s="329"/>
      <c r="AQ21" s="329"/>
      <c r="AR21" s="3"/>
      <c r="AS21" s="124"/>
      <c r="AT21" s="354"/>
      <c r="AU21" s="354"/>
      <c r="AV21" s="354"/>
      <c r="AW21" s="354"/>
      <c r="AX21" s="354"/>
      <c r="AY21" s="124"/>
      <c r="AZ21" s="124"/>
      <c r="BA21" s="124"/>
      <c r="BB21" s="124"/>
      <c r="BC21" s="124"/>
      <c r="BD21" s="3"/>
      <c r="BE21" s="3"/>
    </row>
    <row r="22" spans="10:57" ht="18.75">
      <c r="J22" s="338" t="s">
        <v>35</v>
      </c>
      <c r="K22" s="338"/>
      <c r="L22" s="338"/>
      <c r="M22" s="338"/>
      <c r="N22" s="338"/>
      <c r="Q22" s="335" t="s">
        <v>22</v>
      </c>
      <c r="R22" s="336"/>
      <c r="S22" s="336"/>
      <c r="T22" s="336"/>
      <c r="U22" s="336"/>
      <c r="V22" s="337"/>
      <c r="Y22" s="335" t="s">
        <v>24</v>
      </c>
      <c r="Z22" s="342"/>
      <c r="AA22" s="342"/>
      <c r="AB22" s="342"/>
      <c r="AC22" s="343"/>
      <c r="AD22" s="196"/>
      <c r="AF22" s="338" t="s">
        <v>25</v>
      </c>
      <c r="AG22" s="339"/>
      <c r="AH22" s="339"/>
      <c r="AI22" s="339"/>
      <c r="AJ22" s="339"/>
      <c r="AM22" s="335" t="s">
        <v>13</v>
      </c>
      <c r="AN22" s="336"/>
      <c r="AO22" s="336"/>
      <c r="AP22" s="336"/>
      <c r="AQ22" s="337"/>
      <c r="AS22" s="196"/>
      <c r="AT22" s="335" t="s">
        <v>69</v>
      </c>
      <c r="AU22" s="336"/>
      <c r="AV22" s="336"/>
      <c r="AW22" s="336"/>
      <c r="AX22" s="337"/>
      <c r="AY22" s="125"/>
      <c r="AZ22" s="125"/>
      <c r="BA22" s="125"/>
      <c r="BB22" s="125"/>
      <c r="BC22" s="125"/>
      <c r="BD22" s="3"/>
      <c r="BE22" s="3"/>
    </row>
    <row r="24" spans="49:53" s="134" customFormat="1" ht="15.75">
      <c r="AW24" s="135"/>
      <c r="AX24" s="135"/>
      <c r="AY24" s="135"/>
      <c r="AZ24" s="135"/>
      <c r="BA24" s="135"/>
    </row>
    <row r="25" spans="1:57" s="134" customFormat="1" ht="21.75" customHeight="1">
      <c r="A25" s="340" t="s">
        <v>80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  <c r="BC25" s="340"/>
      <c r="BD25" s="340"/>
      <c r="BE25" s="340"/>
    </row>
    <row r="26" spans="2:54" s="134" customFormat="1" ht="21.75" customHeight="1">
      <c r="B26" s="136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8"/>
    </row>
    <row r="27" spans="3:56" s="214" customFormat="1" ht="19.5" customHeight="1">
      <c r="C27" s="305" t="s">
        <v>12</v>
      </c>
      <c r="D27" s="281"/>
      <c r="E27" s="306" t="s">
        <v>14</v>
      </c>
      <c r="F27" s="280"/>
      <c r="G27" s="280"/>
      <c r="H27" s="281"/>
      <c r="I27" s="279" t="s">
        <v>115</v>
      </c>
      <c r="J27" s="280"/>
      <c r="K27" s="281"/>
      <c r="L27" s="279" t="s">
        <v>23</v>
      </c>
      <c r="M27" s="280"/>
      <c r="N27" s="280"/>
      <c r="O27" s="281"/>
      <c r="P27" s="279" t="s">
        <v>119</v>
      </c>
      <c r="Q27" s="280"/>
      <c r="R27" s="281"/>
      <c r="S27" s="279" t="s">
        <v>74</v>
      </c>
      <c r="T27" s="318"/>
      <c r="U27" s="319"/>
      <c r="V27" s="279" t="s">
        <v>15</v>
      </c>
      <c r="W27" s="280"/>
      <c r="X27" s="281"/>
      <c r="Y27" s="279" t="s">
        <v>116</v>
      </c>
      <c r="Z27" s="280"/>
      <c r="AA27" s="281"/>
      <c r="AB27" s="212"/>
      <c r="AC27" s="288" t="s">
        <v>75</v>
      </c>
      <c r="AD27" s="289"/>
      <c r="AE27" s="289"/>
      <c r="AF27" s="289"/>
      <c r="AG27" s="289"/>
      <c r="AH27" s="279" t="s">
        <v>118</v>
      </c>
      <c r="AI27" s="290"/>
      <c r="AJ27" s="291"/>
      <c r="AK27" s="279" t="s">
        <v>76</v>
      </c>
      <c r="AL27" s="280"/>
      <c r="AM27" s="291"/>
      <c r="AN27" s="139"/>
      <c r="AO27" s="299" t="s">
        <v>77</v>
      </c>
      <c r="AP27" s="300"/>
      <c r="AQ27" s="301"/>
      <c r="AR27" s="279" t="s">
        <v>78</v>
      </c>
      <c r="AS27" s="300"/>
      <c r="AT27" s="300"/>
      <c r="AU27" s="300"/>
      <c r="AV27" s="300"/>
      <c r="AW27" s="300"/>
      <c r="AX27" s="300"/>
      <c r="AY27" s="301"/>
      <c r="AZ27" s="279" t="s">
        <v>37</v>
      </c>
      <c r="BA27" s="310"/>
      <c r="BB27" s="310"/>
      <c r="BC27" s="311"/>
      <c r="BD27" s="1"/>
    </row>
    <row r="28" spans="3:56" s="214" customFormat="1" ht="19.5" customHeight="1">
      <c r="C28" s="282"/>
      <c r="D28" s="284"/>
      <c r="E28" s="282"/>
      <c r="F28" s="283"/>
      <c r="G28" s="283"/>
      <c r="H28" s="284"/>
      <c r="I28" s="282"/>
      <c r="J28" s="283"/>
      <c r="K28" s="284"/>
      <c r="L28" s="282"/>
      <c r="M28" s="283"/>
      <c r="N28" s="283"/>
      <c r="O28" s="284"/>
      <c r="P28" s="282"/>
      <c r="Q28" s="283"/>
      <c r="R28" s="284"/>
      <c r="S28" s="320"/>
      <c r="T28" s="321"/>
      <c r="U28" s="322"/>
      <c r="V28" s="282"/>
      <c r="W28" s="283"/>
      <c r="X28" s="284"/>
      <c r="Y28" s="282"/>
      <c r="Z28" s="283"/>
      <c r="AA28" s="284"/>
      <c r="AB28" s="212"/>
      <c r="AC28" s="289"/>
      <c r="AD28" s="289"/>
      <c r="AE28" s="289"/>
      <c r="AF28" s="289"/>
      <c r="AG28" s="289"/>
      <c r="AH28" s="292"/>
      <c r="AI28" s="293"/>
      <c r="AJ28" s="294"/>
      <c r="AK28" s="285"/>
      <c r="AL28" s="286"/>
      <c r="AM28" s="294"/>
      <c r="AN28" s="213"/>
      <c r="AO28" s="302"/>
      <c r="AP28" s="303"/>
      <c r="AQ28" s="304"/>
      <c r="AR28" s="302"/>
      <c r="AS28" s="303"/>
      <c r="AT28" s="303"/>
      <c r="AU28" s="303"/>
      <c r="AV28" s="303"/>
      <c r="AW28" s="303"/>
      <c r="AX28" s="303"/>
      <c r="AY28" s="304"/>
      <c r="AZ28" s="312"/>
      <c r="BA28" s="313"/>
      <c r="BB28" s="313"/>
      <c r="BC28" s="314"/>
      <c r="BD28" s="1"/>
    </row>
    <row r="29" spans="3:56" s="214" customFormat="1" ht="55.5" customHeight="1">
      <c r="C29" s="285"/>
      <c r="D29" s="287"/>
      <c r="E29" s="285"/>
      <c r="F29" s="286"/>
      <c r="G29" s="286"/>
      <c r="H29" s="287"/>
      <c r="I29" s="285"/>
      <c r="J29" s="286"/>
      <c r="K29" s="287"/>
      <c r="L29" s="285"/>
      <c r="M29" s="286"/>
      <c r="N29" s="286"/>
      <c r="O29" s="287"/>
      <c r="P29" s="285"/>
      <c r="Q29" s="286"/>
      <c r="R29" s="287"/>
      <c r="S29" s="323"/>
      <c r="T29" s="324"/>
      <c r="U29" s="325"/>
      <c r="V29" s="285"/>
      <c r="W29" s="286"/>
      <c r="X29" s="287"/>
      <c r="Y29" s="285"/>
      <c r="Z29" s="286"/>
      <c r="AA29" s="287"/>
      <c r="AB29" s="212"/>
      <c r="AC29" s="296" t="s">
        <v>40</v>
      </c>
      <c r="AD29" s="297"/>
      <c r="AE29" s="297"/>
      <c r="AF29" s="297"/>
      <c r="AG29" s="298"/>
      <c r="AH29" s="264">
        <v>3</v>
      </c>
      <c r="AI29" s="265"/>
      <c r="AJ29" s="266"/>
      <c r="AK29" s="264">
        <v>3</v>
      </c>
      <c r="AL29" s="265"/>
      <c r="AM29" s="266"/>
      <c r="AN29" s="213"/>
      <c r="AO29" s="302"/>
      <c r="AP29" s="303"/>
      <c r="AQ29" s="304"/>
      <c r="AR29" s="307"/>
      <c r="AS29" s="308"/>
      <c r="AT29" s="308"/>
      <c r="AU29" s="308"/>
      <c r="AV29" s="308"/>
      <c r="AW29" s="308"/>
      <c r="AX29" s="308"/>
      <c r="AY29" s="309"/>
      <c r="AZ29" s="315"/>
      <c r="BA29" s="316"/>
      <c r="BB29" s="316"/>
      <c r="BC29" s="317"/>
      <c r="BD29" s="1"/>
    </row>
    <row r="30" spans="3:56" s="214" customFormat="1" ht="55.5" customHeight="1">
      <c r="C30" s="264" t="s">
        <v>117</v>
      </c>
      <c r="D30" s="275"/>
      <c r="E30" s="264">
        <v>24</v>
      </c>
      <c r="F30" s="276"/>
      <c r="G30" s="276"/>
      <c r="H30" s="275"/>
      <c r="I30" s="264">
        <v>3</v>
      </c>
      <c r="J30" s="276"/>
      <c r="K30" s="275"/>
      <c r="L30" s="264">
        <v>3</v>
      </c>
      <c r="M30" s="276"/>
      <c r="N30" s="276"/>
      <c r="O30" s="275"/>
      <c r="P30" s="264">
        <v>10</v>
      </c>
      <c r="Q30" s="276"/>
      <c r="R30" s="275"/>
      <c r="S30" s="269">
        <v>2</v>
      </c>
      <c r="T30" s="277"/>
      <c r="U30" s="278"/>
      <c r="V30" s="264">
        <v>1</v>
      </c>
      <c r="W30" s="265"/>
      <c r="X30" s="295"/>
      <c r="Y30" s="264">
        <v>43</v>
      </c>
      <c r="Z30" s="265"/>
      <c r="AA30" s="295"/>
      <c r="AB30" s="212"/>
      <c r="AC30" s="296" t="s">
        <v>26</v>
      </c>
      <c r="AD30" s="297"/>
      <c r="AE30" s="297"/>
      <c r="AF30" s="297"/>
      <c r="AG30" s="298"/>
      <c r="AH30" s="264">
        <v>3</v>
      </c>
      <c r="AI30" s="265"/>
      <c r="AJ30" s="266"/>
      <c r="AK30" s="264">
        <v>10</v>
      </c>
      <c r="AL30" s="265"/>
      <c r="AM30" s="266"/>
      <c r="AN30" s="213"/>
      <c r="AO30" s="264" t="s">
        <v>67</v>
      </c>
      <c r="AP30" s="267"/>
      <c r="AQ30" s="268"/>
      <c r="AR30" s="269" t="s">
        <v>79</v>
      </c>
      <c r="AS30" s="270"/>
      <c r="AT30" s="270"/>
      <c r="AU30" s="270"/>
      <c r="AV30" s="270"/>
      <c r="AW30" s="270"/>
      <c r="AX30" s="270"/>
      <c r="AY30" s="271"/>
      <c r="AZ30" s="269">
        <v>3</v>
      </c>
      <c r="BA30" s="272"/>
      <c r="BB30" s="272"/>
      <c r="BC30" s="273"/>
      <c r="BD30" s="1"/>
    </row>
    <row r="31" s="214" customFormat="1" ht="22.5" customHeight="1"/>
    <row r="32" s="214" customFormat="1" ht="21.75" customHeight="1"/>
  </sheetData>
  <sheetProtection/>
  <mergeCells count="78">
    <mergeCell ref="J15:M15"/>
    <mergeCell ref="N15:R15"/>
    <mergeCell ref="P9:AM9"/>
    <mergeCell ref="AT20:AX21"/>
    <mergeCell ref="P2:AN2"/>
    <mergeCell ref="P3:AN3"/>
    <mergeCell ref="A2:O2"/>
    <mergeCell ref="Q20:V21"/>
    <mergeCell ref="J20:N21"/>
    <mergeCell ref="AF20:AJ21"/>
    <mergeCell ref="B15:E15"/>
    <mergeCell ref="F15:I15"/>
    <mergeCell ref="A4:O4"/>
    <mergeCell ref="A19:I19"/>
    <mergeCell ref="A15:A16"/>
    <mergeCell ref="S15:V15"/>
    <mergeCell ref="AS15:AV15"/>
    <mergeCell ref="AO1:BE1"/>
    <mergeCell ref="A13:BE13"/>
    <mergeCell ref="A3:O3"/>
    <mergeCell ref="A5:O5"/>
    <mergeCell ref="A1:O1"/>
    <mergeCell ref="A7:O7"/>
    <mergeCell ref="AM22:AQ22"/>
    <mergeCell ref="Y20:AC21"/>
    <mergeCell ref="AF22:AJ22"/>
    <mergeCell ref="A25:BE25"/>
    <mergeCell ref="AT22:AX22"/>
    <mergeCell ref="AO7:BE8"/>
    <mergeCell ref="AO9:BE10"/>
    <mergeCell ref="Q22:V22"/>
    <mergeCell ref="Y22:AC22"/>
    <mergeCell ref="J22:N22"/>
    <mergeCell ref="P4:AN4"/>
    <mergeCell ref="P5:AN5"/>
    <mergeCell ref="AO3:BE4"/>
    <mergeCell ref="AO5:BE6"/>
    <mergeCell ref="P6:AC6"/>
    <mergeCell ref="P7:AK7"/>
    <mergeCell ref="AR27:AY29"/>
    <mergeCell ref="AZ27:BC29"/>
    <mergeCell ref="S27:U29"/>
    <mergeCell ref="W15:AA15"/>
    <mergeCell ref="AB15:AE15"/>
    <mergeCell ref="AF15:AI15"/>
    <mergeCell ref="AJ15:AM15"/>
    <mergeCell ref="AN15:AR15"/>
    <mergeCell ref="AW15:BA15"/>
    <mergeCell ref="AM20:AQ21"/>
    <mergeCell ref="AO27:AQ29"/>
    <mergeCell ref="AC29:AG29"/>
    <mergeCell ref="AH29:AJ29"/>
    <mergeCell ref="AK29:AM29"/>
    <mergeCell ref="C27:D29"/>
    <mergeCell ref="E27:H29"/>
    <mergeCell ref="I27:K29"/>
    <mergeCell ref="L27:O29"/>
    <mergeCell ref="P27:R29"/>
    <mergeCell ref="S30:U30"/>
    <mergeCell ref="V27:X29"/>
    <mergeCell ref="Y27:AA29"/>
    <mergeCell ref="AC27:AG28"/>
    <mergeCell ref="AH27:AJ28"/>
    <mergeCell ref="AK27:AM28"/>
    <mergeCell ref="V30:X30"/>
    <mergeCell ref="Y30:AA30"/>
    <mergeCell ref="AC30:AG30"/>
    <mergeCell ref="AH30:AJ30"/>
    <mergeCell ref="AK30:AM30"/>
    <mergeCell ref="AO30:AQ30"/>
    <mergeCell ref="AR30:AY30"/>
    <mergeCell ref="AZ30:BC30"/>
    <mergeCell ref="P8:AN8"/>
    <mergeCell ref="C30:D30"/>
    <mergeCell ref="E30:H30"/>
    <mergeCell ref="I30:K30"/>
    <mergeCell ref="L30:O30"/>
    <mergeCell ref="P30:R30"/>
  </mergeCells>
  <printOptions/>
  <pageMargins left="0.72" right="0.3937007874015748" top="0.77" bottom="0.3937007874015748" header="0.5118110236220472" footer="0.5118110236220472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zoomScale="110" zoomScaleNormal="110" zoomScaleSheetLayoutView="110" zoomScalePageLayoutView="0" workbookViewId="0" topLeftCell="A1">
      <pane ySplit="8" topLeftCell="A9" activePane="bottomLeft" state="frozen"/>
      <selection pane="topLeft" activeCell="A1" sqref="A1"/>
      <selection pane="bottomLeft" activeCell="R38" sqref="R38"/>
    </sheetView>
  </sheetViews>
  <sheetFormatPr defaultColWidth="9.00390625" defaultRowHeight="12.75"/>
  <cols>
    <col min="1" max="1" width="7.375" style="8" customWidth="1"/>
    <col min="2" max="2" width="31.75390625" style="9" customWidth="1"/>
    <col min="3" max="3" width="7.375" style="10" customWidth="1"/>
    <col min="4" max="4" width="8.00390625" style="11" customWidth="1"/>
    <col min="5" max="5" width="5.875" style="11" customWidth="1"/>
    <col min="6" max="6" width="6.625" style="10" customWidth="1"/>
    <col min="7" max="7" width="7.75390625" style="10" customWidth="1"/>
    <col min="8" max="8" width="7.25390625" style="10" customWidth="1"/>
    <col min="9" max="9" width="6.625" style="9" customWidth="1"/>
    <col min="10" max="10" width="6.375" style="9" customWidth="1"/>
    <col min="11" max="11" width="6.25390625" style="9" customWidth="1"/>
    <col min="12" max="12" width="5.625" style="9" customWidth="1"/>
    <col min="13" max="13" width="6.875" style="9" customWidth="1"/>
    <col min="14" max="14" width="9.375" style="18" customWidth="1"/>
    <col min="15" max="15" width="10.125" style="9" customWidth="1"/>
    <col min="16" max="16" width="9.625" style="9" customWidth="1"/>
    <col min="17" max="20" width="9.125" style="9" customWidth="1"/>
    <col min="21" max="21" width="7.875" style="18" customWidth="1"/>
    <col min="22" max="22" width="6.625" style="18" customWidth="1"/>
    <col min="23" max="25" width="7.25390625" style="9" customWidth="1"/>
    <col min="26" max="26" width="6.125" style="9" customWidth="1"/>
    <col min="27" max="16384" width="9.125" style="9" customWidth="1"/>
  </cols>
  <sheetData>
    <row r="1" spans="1:26" s="6" customFormat="1" ht="20.25" customHeight="1" thickBot="1">
      <c r="A1" s="403" t="s">
        <v>111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5"/>
      <c r="U1" s="374" t="s">
        <v>86</v>
      </c>
      <c r="V1" s="374"/>
      <c r="W1" s="374"/>
      <c r="X1" s="374"/>
      <c r="Y1" s="374"/>
      <c r="Z1" s="374"/>
    </row>
    <row r="2" spans="1:26" s="6" customFormat="1" ht="21" customHeight="1">
      <c r="A2" s="406" t="s">
        <v>47</v>
      </c>
      <c r="B2" s="407" t="s">
        <v>32</v>
      </c>
      <c r="C2" s="410" t="s">
        <v>48</v>
      </c>
      <c r="D2" s="411"/>
      <c r="E2" s="412" t="s">
        <v>85</v>
      </c>
      <c r="F2" s="412" t="s">
        <v>49</v>
      </c>
      <c r="G2" s="424" t="s">
        <v>50</v>
      </c>
      <c r="H2" s="426" t="s">
        <v>28</v>
      </c>
      <c r="I2" s="427"/>
      <c r="J2" s="427"/>
      <c r="K2" s="427"/>
      <c r="L2" s="427"/>
      <c r="M2" s="427"/>
      <c r="N2" s="380" t="s">
        <v>51</v>
      </c>
      <c r="O2" s="382"/>
      <c r="P2" s="384"/>
      <c r="Q2" s="28"/>
      <c r="R2" s="28"/>
      <c r="S2" s="28"/>
      <c r="U2" s="380" t="s">
        <v>51</v>
      </c>
      <c r="V2" s="381"/>
      <c r="W2" s="382"/>
      <c r="X2" s="383"/>
      <c r="Y2" s="383"/>
      <c r="Z2" s="384"/>
    </row>
    <row r="3" spans="1:26" s="6" customFormat="1" ht="31.5" customHeight="1">
      <c r="A3" s="406"/>
      <c r="B3" s="408"/>
      <c r="C3" s="410"/>
      <c r="D3" s="411"/>
      <c r="E3" s="412"/>
      <c r="F3" s="412"/>
      <c r="G3" s="424"/>
      <c r="H3" s="414" t="s">
        <v>29</v>
      </c>
      <c r="I3" s="420" t="s">
        <v>30</v>
      </c>
      <c r="J3" s="391"/>
      <c r="K3" s="391"/>
      <c r="L3" s="391"/>
      <c r="M3" s="421" t="s">
        <v>31</v>
      </c>
      <c r="N3" s="385"/>
      <c r="O3" s="387"/>
      <c r="P3" s="389"/>
      <c r="Q3" s="29"/>
      <c r="R3" s="28"/>
      <c r="S3" s="28"/>
      <c r="U3" s="385"/>
      <c r="V3" s="386"/>
      <c r="W3" s="387"/>
      <c r="X3" s="388"/>
      <c r="Y3" s="388"/>
      <c r="Z3" s="389"/>
    </row>
    <row r="4" spans="1:26" s="6" customFormat="1" ht="18" customHeight="1">
      <c r="A4" s="406"/>
      <c r="B4" s="408"/>
      <c r="C4" s="413" t="s">
        <v>52</v>
      </c>
      <c r="D4" s="413" t="s">
        <v>53</v>
      </c>
      <c r="E4" s="412"/>
      <c r="F4" s="412"/>
      <c r="G4" s="424"/>
      <c r="H4" s="412"/>
      <c r="I4" s="415" t="s">
        <v>27</v>
      </c>
      <c r="J4" s="413" t="s">
        <v>54</v>
      </c>
      <c r="K4" s="413" t="s">
        <v>55</v>
      </c>
      <c r="L4" s="413" t="s">
        <v>56</v>
      </c>
      <c r="M4" s="422"/>
      <c r="N4" s="390" t="s">
        <v>81</v>
      </c>
      <c r="O4" s="391"/>
      <c r="P4" s="392"/>
      <c r="U4" s="390" t="s">
        <v>81</v>
      </c>
      <c r="V4" s="391"/>
      <c r="W4" s="391"/>
      <c r="X4" s="391"/>
      <c r="Y4" s="391"/>
      <c r="Z4" s="392"/>
    </row>
    <row r="5" spans="1:26" s="6" customFormat="1" ht="15.75">
      <c r="A5" s="406"/>
      <c r="B5" s="408"/>
      <c r="C5" s="413"/>
      <c r="D5" s="413"/>
      <c r="E5" s="412"/>
      <c r="F5" s="412"/>
      <c r="G5" s="424"/>
      <c r="H5" s="412"/>
      <c r="I5" s="415"/>
      <c r="J5" s="413"/>
      <c r="K5" s="413"/>
      <c r="L5" s="413"/>
      <c r="M5" s="422"/>
      <c r="N5" s="157">
        <v>1</v>
      </c>
      <c r="O5" s="159">
        <v>2</v>
      </c>
      <c r="P5" s="30">
        <v>3</v>
      </c>
      <c r="U5" s="393">
        <v>1</v>
      </c>
      <c r="V5" s="394"/>
      <c r="W5" s="395">
        <v>2</v>
      </c>
      <c r="X5" s="396"/>
      <c r="Y5" s="395">
        <v>3</v>
      </c>
      <c r="Z5" s="397"/>
    </row>
    <row r="6" spans="1:26" s="6" customFormat="1" ht="23.25" customHeight="1">
      <c r="A6" s="406"/>
      <c r="B6" s="408"/>
      <c r="C6" s="413"/>
      <c r="D6" s="413"/>
      <c r="E6" s="412"/>
      <c r="F6" s="412"/>
      <c r="G6" s="424"/>
      <c r="H6" s="412"/>
      <c r="I6" s="415"/>
      <c r="J6" s="413"/>
      <c r="K6" s="413"/>
      <c r="L6" s="413"/>
      <c r="M6" s="422"/>
      <c r="N6" s="390" t="s">
        <v>41</v>
      </c>
      <c r="O6" s="391"/>
      <c r="P6" s="392"/>
      <c r="U6" s="390" t="s">
        <v>41</v>
      </c>
      <c r="V6" s="391"/>
      <c r="W6" s="391"/>
      <c r="X6" s="391"/>
      <c r="Y6" s="391"/>
      <c r="Z6" s="392"/>
    </row>
    <row r="7" spans="1:26" s="6" customFormat="1" ht="16.5" thickBot="1">
      <c r="A7" s="406"/>
      <c r="B7" s="409"/>
      <c r="C7" s="414"/>
      <c r="D7" s="414"/>
      <c r="E7" s="412"/>
      <c r="F7" s="412"/>
      <c r="G7" s="425"/>
      <c r="H7" s="412"/>
      <c r="I7" s="416"/>
      <c r="J7" s="414"/>
      <c r="K7" s="414"/>
      <c r="L7" s="414"/>
      <c r="M7" s="423"/>
      <c r="N7" s="160">
        <v>15</v>
      </c>
      <c r="O7" s="158">
        <v>9</v>
      </c>
      <c r="P7" s="161">
        <v>14</v>
      </c>
      <c r="U7" s="375">
        <v>15</v>
      </c>
      <c r="V7" s="376"/>
      <c r="W7" s="377">
        <v>9</v>
      </c>
      <c r="X7" s="378"/>
      <c r="Y7" s="377">
        <v>14</v>
      </c>
      <c r="Z7" s="379"/>
    </row>
    <row r="8" spans="1:26" s="6" customFormat="1" ht="16.5" thickBot="1">
      <c r="A8" s="31">
        <v>1</v>
      </c>
      <c r="B8" s="32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4">
        <v>12</v>
      </c>
      <c r="M8" s="34">
        <v>13</v>
      </c>
      <c r="N8" s="35">
        <v>14</v>
      </c>
      <c r="O8" s="21">
        <v>15</v>
      </c>
      <c r="P8" s="22">
        <v>16</v>
      </c>
      <c r="U8" s="35">
        <v>13</v>
      </c>
      <c r="V8" s="140" t="s">
        <v>82</v>
      </c>
      <c r="W8" s="36">
        <v>14</v>
      </c>
      <c r="X8" s="152" t="s">
        <v>83</v>
      </c>
      <c r="Y8" s="152">
        <v>15</v>
      </c>
      <c r="Z8" s="37">
        <v>15</v>
      </c>
    </row>
    <row r="9" spans="1:26" s="6" customFormat="1" ht="18" customHeight="1" thickBot="1">
      <c r="A9" s="417" t="s">
        <v>113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9"/>
      <c r="U9" s="7"/>
      <c r="V9" s="7"/>
      <c r="W9" s="7"/>
      <c r="X9" s="7"/>
      <c r="Y9" s="7"/>
      <c r="Z9" s="7"/>
    </row>
    <row r="10" spans="1:26" s="6" customFormat="1" ht="22.5" customHeight="1" thickBot="1">
      <c r="A10" s="429" t="s">
        <v>127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1"/>
      <c r="U10" s="7"/>
      <c r="V10" s="7"/>
      <c r="W10" s="7"/>
      <c r="X10" s="7"/>
      <c r="Y10" s="7"/>
      <c r="Z10" s="7"/>
    </row>
    <row r="11" spans="1:26" s="12" customFormat="1" ht="28.5" customHeight="1" thickBot="1">
      <c r="A11" s="219" t="s">
        <v>120</v>
      </c>
      <c r="B11" s="220" t="s">
        <v>121</v>
      </c>
      <c r="C11" s="221"/>
      <c r="D11" s="222"/>
      <c r="E11" s="222"/>
      <c r="F11" s="223"/>
      <c r="G11" s="224">
        <f>G12+G13</f>
        <v>3</v>
      </c>
      <c r="H11" s="225">
        <f>H12+H13</f>
        <v>90</v>
      </c>
      <c r="I11" s="226">
        <f>I12+I13</f>
        <v>4</v>
      </c>
      <c r="J11" s="227">
        <v>4</v>
      </c>
      <c r="K11" s="227"/>
      <c r="L11" s="227"/>
      <c r="M11" s="228">
        <f>M12+M13</f>
        <v>86</v>
      </c>
      <c r="N11" s="221"/>
      <c r="O11" s="222"/>
      <c r="P11" s="223"/>
      <c r="U11" s="129"/>
      <c r="V11" s="141"/>
      <c r="W11" s="126">
        <v>4</v>
      </c>
      <c r="X11" s="128"/>
      <c r="Y11" s="128"/>
      <c r="Z11" s="128"/>
    </row>
    <row r="12" spans="1:26" s="12" customFormat="1" ht="24.75" customHeight="1">
      <c r="A12" s="229" t="s">
        <v>122</v>
      </c>
      <c r="B12" s="230" t="s">
        <v>123</v>
      </c>
      <c r="C12" s="231">
        <v>1</v>
      </c>
      <c r="D12" s="42"/>
      <c r="E12" s="61"/>
      <c r="F12" s="232"/>
      <c r="G12" s="233">
        <v>1.5</v>
      </c>
      <c r="H12" s="234">
        <f>G12*30</f>
        <v>45</v>
      </c>
      <c r="I12" s="235">
        <v>4</v>
      </c>
      <c r="J12" s="235" t="s">
        <v>124</v>
      </c>
      <c r="K12" s="235"/>
      <c r="L12" s="236"/>
      <c r="M12" s="237">
        <f>H12-I12</f>
        <v>41</v>
      </c>
      <c r="N12" s="238" t="s">
        <v>124</v>
      </c>
      <c r="O12" s="185"/>
      <c r="P12" s="239"/>
      <c r="U12" s="132"/>
      <c r="V12" s="142"/>
      <c r="W12" s="130">
        <v>4</v>
      </c>
      <c r="X12" s="131"/>
      <c r="Y12" s="131"/>
      <c r="Z12" s="162"/>
    </row>
    <row r="13" spans="1:26" s="12" customFormat="1" ht="24.75" customHeight="1" thickBot="1">
      <c r="A13" s="240" t="s">
        <v>125</v>
      </c>
      <c r="B13" s="241" t="s">
        <v>126</v>
      </c>
      <c r="C13" s="242"/>
      <c r="D13" s="243">
        <v>1</v>
      </c>
      <c r="E13" s="243"/>
      <c r="F13" s="244"/>
      <c r="G13" s="245">
        <v>1.5</v>
      </c>
      <c r="H13" s="234">
        <f>G13*30</f>
        <v>45</v>
      </c>
      <c r="I13" s="235"/>
      <c r="J13" s="235"/>
      <c r="K13" s="235"/>
      <c r="L13" s="236"/>
      <c r="M13" s="237">
        <f>H13-I13</f>
        <v>45</v>
      </c>
      <c r="N13" s="246">
        <v>0</v>
      </c>
      <c r="O13" s="247"/>
      <c r="P13" s="248"/>
      <c r="U13" s="129"/>
      <c r="V13" s="141"/>
      <c r="W13" s="126"/>
      <c r="X13" s="218"/>
      <c r="Y13" s="218"/>
      <c r="Z13" s="217"/>
    </row>
    <row r="14" spans="1:26" s="12" customFormat="1" ht="16.5" thickBot="1">
      <c r="A14" s="432" t="s">
        <v>57</v>
      </c>
      <c r="B14" s="433"/>
      <c r="C14" s="47"/>
      <c r="D14" s="47"/>
      <c r="E14" s="47"/>
      <c r="F14" s="47"/>
      <c r="G14" s="16">
        <f>G11</f>
        <v>3</v>
      </c>
      <c r="H14" s="26">
        <f>H11</f>
        <v>90</v>
      </c>
      <c r="I14" s="26">
        <f>SUM(I11:I12)</f>
        <v>8</v>
      </c>
      <c r="J14" s="26">
        <f>SUM(J11:J12)</f>
        <v>4</v>
      </c>
      <c r="K14" s="26">
        <f>SUM(K11:K12)</f>
        <v>0</v>
      </c>
      <c r="L14" s="26">
        <f>SUM(L11:L12)</f>
        <v>0</v>
      </c>
      <c r="M14" s="48">
        <f>SUM(M11:M12)</f>
        <v>127</v>
      </c>
      <c r="N14" s="49" t="s">
        <v>88</v>
      </c>
      <c r="O14" s="16" t="s">
        <v>89</v>
      </c>
      <c r="P14" s="163" t="s">
        <v>89</v>
      </c>
      <c r="U14" s="172">
        <f aca="true" t="shared" si="0" ref="U14:Z14">SUM(U11:U12)</f>
        <v>0</v>
      </c>
      <c r="V14" s="172">
        <f t="shared" si="0"/>
        <v>0</v>
      </c>
      <c r="W14" s="81">
        <f t="shared" si="0"/>
        <v>8</v>
      </c>
      <c r="X14" s="172">
        <f t="shared" si="0"/>
        <v>0</v>
      </c>
      <c r="Y14" s="172">
        <f t="shared" si="0"/>
        <v>0</v>
      </c>
      <c r="Z14" s="173">
        <f t="shared" si="0"/>
        <v>0</v>
      </c>
    </row>
    <row r="15" spans="1:256" s="12" customFormat="1" ht="16.5" thickBot="1">
      <c r="A15" s="364" t="s">
        <v>128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6"/>
      <c r="O15" s="366"/>
      <c r="P15" s="367"/>
      <c r="Q15" s="364" t="s">
        <v>128</v>
      </c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6"/>
      <c r="AE15" s="366"/>
      <c r="AF15" s="367"/>
      <c r="AG15" s="364" t="s">
        <v>128</v>
      </c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6"/>
      <c r="AU15" s="366"/>
      <c r="AV15" s="367"/>
      <c r="AW15" s="364" t="s">
        <v>128</v>
      </c>
      <c r="AX15" s="365"/>
      <c r="AY15" s="365"/>
      <c r="AZ15" s="365"/>
      <c r="BA15" s="365"/>
      <c r="BB15" s="365"/>
      <c r="BC15" s="365"/>
      <c r="BD15" s="365"/>
      <c r="BE15" s="365"/>
      <c r="BF15" s="365"/>
      <c r="BG15" s="365"/>
      <c r="BH15" s="365"/>
      <c r="BI15" s="365"/>
      <c r="BJ15" s="366"/>
      <c r="BK15" s="366"/>
      <c r="BL15" s="367"/>
      <c r="BM15" s="364" t="s">
        <v>128</v>
      </c>
      <c r="BN15" s="365"/>
      <c r="BO15" s="365"/>
      <c r="BP15" s="365"/>
      <c r="BQ15" s="365"/>
      <c r="BR15" s="365"/>
      <c r="BS15" s="365"/>
      <c r="BT15" s="365"/>
      <c r="BU15" s="365"/>
      <c r="BV15" s="365"/>
      <c r="BW15" s="365"/>
      <c r="BX15" s="365"/>
      <c r="BY15" s="365"/>
      <c r="BZ15" s="366"/>
      <c r="CA15" s="366"/>
      <c r="CB15" s="367"/>
      <c r="CC15" s="364" t="s">
        <v>128</v>
      </c>
      <c r="CD15" s="365"/>
      <c r="CE15" s="365"/>
      <c r="CF15" s="365"/>
      <c r="CG15" s="365"/>
      <c r="CH15" s="365"/>
      <c r="CI15" s="365"/>
      <c r="CJ15" s="365"/>
      <c r="CK15" s="365"/>
      <c r="CL15" s="365"/>
      <c r="CM15" s="365"/>
      <c r="CN15" s="365"/>
      <c r="CO15" s="365"/>
      <c r="CP15" s="366"/>
      <c r="CQ15" s="366"/>
      <c r="CR15" s="367"/>
      <c r="CS15" s="364" t="s">
        <v>128</v>
      </c>
      <c r="CT15" s="365"/>
      <c r="CU15" s="365"/>
      <c r="CV15" s="365"/>
      <c r="CW15" s="365"/>
      <c r="CX15" s="365"/>
      <c r="CY15" s="365"/>
      <c r="CZ15" s="365"/>
      <c r="DA15" s="365"/>
      <c r="DB15" s="365"/>
      <c r="DC15" s="365"/>
      <c r="DD15" s="365"/>
      <c r="DE15" s="365"/>
      <c r="DF15" s="366"/>
      <c r="DG15" s="366"/>
      <c r="DH15" s="367"/>
      <c r="DI15" s="364" t="s">
        <v>128</v>
      </c>
      <c r="DJ15" s="365"/>
      <c r="DK15" s="365"/>
      <c r="DL15" s="365"/>
      <c r="DM15" s="365"/>
      <c r="DN15" s="365"/>
      <c r="DO15" s="365"/>
      <c r="DP15" s="365"/>
      <c r="DQ15" s="365"/>
      <c r="DR15" s="365"/>
      <c r="DS15" s="365"/>
      <c r="DT15" s="365"/>
      <c r="DU15" s="365"/>
      <c r="DV15" s="366"/>
      <c r="DW15" s="366"/>
      <c r="DX15" s="367"/>
      <c r="DY15" s="364" t="s">
        <v>128</v>
      </c>
      <c r="DZ15" s="365"/>
      <c r="EA15" s="365"/>
      <c r="EB15" s="365"/>
      <c r="EC15" s="365"/>
      <c r="ED15" s="365"/>
      <c r="EE15" s="365"/>
      <c r="EF15" s="365"/>
      <c r="EG15" s="365"/>
      <c r="EH15" s="365"/>
      <c r="EI15" s="365"/>
      <c r="EJ15" s="365"/>
      <c r="EK15" s="365"/>
      <c r="EL15" s="366"/>
      <c r="EM15" s="366"/>
      <c r="EN15" s="367"/>
      <c r="EO15" s="364" t="s">
        <v>128</v>
      </c>
      <c r="EP15" s="365"/>
      <c r="EQ15" s="365"/>
      <c r="ER15" s="365"/>
      <c r="ES15" s="365"/>
      <c r="ET15" s="365"/>
      <c r="EU15" s="365"/>
      <c r="EV15" s="365"/>
      <c r="EW15" s="365"/>
      <c r="EX15" s="365"/>
      <c r="EY15" s="365"/>
      <c r="EZ15" s="365"/>
      <c r="FA15" s="365"/>
      <c r="FB15" s="366"/>
      <c r="FC15" s="366"/>
      <c r="FD15" s="367"/>
      <c r="FE15" s="364" t="s">
        <v>128</v>
      </c>
      <c r="FF15" s="365"/>
      <c r="FG15" s="365"/>
      <c r="FH15" s="365"/>
      <c r="FI15" s="365"/>
      <c r="FJ15" s="365"/>
      <c r="FK15" s="365"/>
      <c r="FL15" s="365"/>
      <c r="FM15" s="365"/>
      <c r="FN15" s="365"/>
      <c r="FO15" s="365"/>
      <c r="FP15" s="365"/>
      <c r="FQ15" s="365"/>
      <c r="FR15" s="366"/>
      <c r="FS15" s="366"/>
      <c r="FT15" s="367"/>
      <c r="FU15" s="364" t="s">
        <v>128</v>
      </c>
      <c r="FV15" s="365"/>
      <c r="FW15" s="365"/>
      <c r="FX15" s="365"/>
      <c r="FY15" s="365"/>
      <c r="FZ15" s="365"/>
      <c r="GA15" s="365"/>
      <c r="GB15" s="365"/>
      <c r="GC15" s="365"/>
      <c r="GD15" s="365"/>
      <c r="GE15" s="365"/>
      <c r="GF15" s="365"/>
      <c r="GG15" s="365"/>
      <c r="GH15" s="366"/>
      <c r="GI15" s="366"/>
      <c r="GJ15" s="367"/>
      <c r="GK15" s="364" t="s">
        <v>128</v>
      </c>
      <c r="GL15" s="365"/>
      <c r="GM15" s="365"/>
      <c r="GN15" s="365"/>
      <c r="GO15" s="365"/>
      <c r="GP15" s="365"/>
      <c r="GQ15" s="365"/>
      <c r="GR15" s="365"/>
      <c r="GS15" s="365"/>
      <c r="GT15" s="365"/>
      <c r="GU15" s="365"/>
      <c r="GV15" s="365"/>
      <c r="GW15" s="365"/>
      <c r="GX15" s="366"/>
      <c r="GY15" s="366"/>
      <c r="GZ15" s="367"/>
      <c r="HA15" s="364" t="s">
        <v>128</v>
      </c>
      <c r="HB15" s="365"/>
      <c r="HC15" s="365"/>
      <c r="HD15" s="365"/>
      <c r="HE15" s="365"/>
      <c r="HF15" s="365"/>
      <c r="HG15" s="365"/>
      <c r="HH15" s="365"/>
      <c r="HI15" s="365"/>
      <c r="HJ15" s="365"/>
      <c r="HK15" s="365"/>
      <c r="HL15" s="365"/>
      <c r="HM15" s="365"/>
      <c r="HN15" s="366"/>
      <c r="HO15" s="366"/>
      <c r="HP15" s="367"/>
      <c r="HQ15" s="364" t="s">
        <v>128</v>
      </c>
      <c r="HR15" s="365"/>
      <c r="HS15" s="365"/>
      <c r="HT15" s="365"/>
      <c r="HU15" s="365"/>
      <c r="HV15" s="365"/>
      <c r="HW15" s="365"/>
      <c r="HX15" s="365"/>
      <c r="HY15" s="365"/>
      <c r="HZ15" s="365"/>
      <c r="IA15" s="365"/>
      <c r="IB15" s="365"/>
      <c r="IC15" s="365"/>
      <c r="ID15" s="366"/>
      <c r="IE15" s="366"/>
      <c r="IF15" s="367"/>
      <c r="IG15" s="364" t="s">
        <v>128</v>
      </c>
      <c r="IH15" s="365"/>
      <c r="II15" s="365"/>
      <c r="IJ15" s="365"/>
      <c r="IK15" s="365"/>
      <c r="IL15" s="365"/>
      <c r="IM15" s="365"/>
      <c r="IN15" s="365"/>
      <c r="IO15" s="365"/>
      <c r="IP15" s="365"/>
      <c r="IQ15" s="365"/>
      <c r="IR15" s="365"/>
      <c r="IS15" s="365"/>
      <c r="IT15" s="366"/>
      <c r="IU15" s="366"/>
      <c r="IV15" s="367"/>
    </row>
    <row r="16" spans="1:16" s="12" customFormat="1" ht="24" customHeight="1" thickBot="1">
      <c r="A16" s="429" t="s">
        <v>129</v>
      </c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1"/>
    </row>
    <row r="17" spans="1:26" s="6" customFormat="1" ht="35.25" customHeight="1">
      <c r="A17" s="186" t="s">
        <v>93</v>
      </c>
      <c r="B17" s="39" t="s">
        <v>58</v>
      </c>
      <c r="C17" s="40">
        <v>1</v>
      </c>
      <c r="D17" s="38"/>
      <c r="E17" s="38"/>
      <c r="F17" s="27"/>
      <c r="G17" s="51">
        <v>4</v>
      </c>
      <c r="H17" s="40">
        <f aca="true" t="shared" si="1" ref="H17:H28">G17*30</f>
        <v>120</v>
      </c>
      <c r="I17" s="40">
        <v>12</v>
      </c>
      <c r="J17" s="259" t="s">
        <v>134</v>
      </c>
      <c r="K17" s="259" t="s">
        <v>135</v>
      </c>
      <c r="L17" s="40"/>
      <c r="M17" s="52">
        <f aca="true" t="shared" si="2" ref="M17:M27">H17-I17</f>
        <v>108</v>
      </c>
      <c r="N17" s="53" t="s">
        <v>87</v>
      </c>
      <c r="O17" s="38"/>
      <c r="P17" s="164"/>
      <c r="U17" s="174">
        <v>12</v>
      </c>
      <c r="V17" s="175">
        <v>4</v>
      </c>
      <c r="W17" s="130"/>
      <c r="X17" s="131"/>
      <c r="Y17" s="131"/>
      <c r="Z17" s="162"/>
    </row>
    <row r="18" spans="1:26" s="59" customFormat="1" ht="32.25" thickBot="1">
      <c r="A18" s="185" t="s">
        <v>94</v>
      </c>
      <c r="B18" s="17" t="s">
        <v>38</v>
      </c>
      <c r="C18" s="54"/>
      <c r="D18" s="17"/>
      <c r="E18" s="17">
        <v>2</v>
      </c>
      <c r="F18" s="55"/>
      <c r="G18" s="56">
        <v>1</v>
      </c>
      <c r="H18" s="57">
        <f t="shared" si="1"/>
        <v>30</v>
      </c>
      <c r="I18" s="54">
        <f>SUM(J18:L18)</f>
        <v>4</v>
      </c>
      <c r="J18" s="54"/>
      <c r="K18" s="54"/>
      <c r="L18" s="54">
        <v>4</v>
      </c>
      <c r="M18" s="58">
        <f t="shared" si="2"/>
        <v>26</v>
      </c>
      <c r="N18" s="46"/>
      <c r="O18" s="54" t="s">
        <v>88</v>
      </c>
      <c r="P18" s="165"/>
      <c r="U18" s="176"/>
      <c r="V18" s="177"/>
      <c r="W18" s="178">
        <v>4</v>
      </c>
      <c r="X18" s="179">
        <v>4</v>
      </c>
      <c r="Y18" s="179"/>
      <c r="Z18" s="180"/>
    </row>
    <row r="19" spans="1:26" s="6" customFormat="1" ht="33.75" customHeight="1">
      <c r="A19" s="185" t="s">
        <v>96</v>
      </c>
      <c r="B19" s="60" t="s">
        <v>59</v>
      </c>
      <c r="C19" s="44"/>
      <c r="D19" s="42"/>
      <c r="E19" s="42"/>
      <c r="F19" s="61"/>
      <c r="G19" s="15">
        <v>5</v>
      </c>
      <c r="H19" s="40">
        <f t="shared" si="1"/>
        <v>150</v>
      </c>
      <c r="I19" s="44">
        <v>12</v>
      </c>
      <c r="J19" s="44">
        <v>8</v>
      </c>
      <c r="K19" s="44">
        <v>4</v>
      </c>
      <c r="L19" s="44"/>
      <c r="M19" s="62">
        <f t="shared" si="2"/>
        <v>138</v>
      </c>
      <c r="N19" s="63" t="s">
        <v>137</v>
      </c>
      <c r="O19" s="63" t="s">
        <v>137</v>
      </c>
      <c r="P19" s="166"/>
      <c r="U19" s="53">
        <v>8</v>
      </c>
      <c r="V19" s="143">
        <v>4</v>
      </c>
      <c r="W19" s="40">
        <v>8</v>
      </c>
      <c r="X19" s="52">
        <v>4</v>
      </c>
      <c r="Y19" s="52"/>
      <c r="Z19" s="41"/>
    </row>
    <row r="20" spans="1:26" s="6" customFormat="1" ht="32.25" customHeight="1">
      <c r="A20" s="185" t="s">
        <v>97</v>
      </c>
      <c r="B20" s="64" t="s">
        <v>60</v>
      </c>
      <c r="C20" s="44"/>
      <c r="D20" s="42">
        <v>1</v>
      </c>
      <c r="E20" s="42"/>
      <c r="F20" s="61"/>
      <c r="G20" s="65">
        <v>3</v>
      </c>
      <c r="H20" s="66">
        <f t="shared" si="1"/>
        <v>90</v>
      </c>
      <c r="I20" s="66">
        <v>6</v>
      </c>
      <c r="J20" s="260" t="s">
        <v>124</v>
      </c>
      <c r="K20" s="260" t="s">
        <v>136</v>
      </c>
      <c r="L20" s="66"/>
      <c r="M20" s="67">
        <f t="shared" si="2"/>
        <v>84</v>
      </c>
      <c r="N20" s="261" t="s">
        <v>137</v>
      </c>
      <c r="O20" s="44"/>
      <c r="P20" s="167"/>
      <c r="U20" s="68">
        <v>8</v>
      </c>
      <c r="V20" s="145">
        <v>4</v>
      </c>
      <c r="W20" s="42"/>
      <c r="X20" s="45"/>
      <c r="Y20" s="45"/>
      <c r="Z20" s="45"/>
    </row>
    <row r="21" spans="1:26" s="6" customFormat="1" ht="33" customHeight="1">
      <c r="A21" s="185" t="s">
        <v>98</v>
      </c>
      <c r="B21" s="64" t="s">
        <v>60</v>
      </c>
      <c r="C21" s="69">
        <v>2</v>
      </c>
      <c r="D21" s="70"/>
      <c r="E21" s="70"/>
      <c r="F21" s="71"/>
      <c r="G21" s="65">
        <v>2</v>
      </c>
      <c r="H21" s="66">
        <f t="shared" si="1"/>
        <v>60</v>
      </c>
      <c r="I21" s="66">
        <v>6</v>
      </c>
      <c r="J21" s="260" t="s">
        <v>124</v>
      </c>
      <c r="K21" s="260" t="s">
        <v>136</v>
      </c>
      <c r="L21" s="66"/>
      <c r="M21" s="67">
        <f t="shared" si="2"/>
        <v>54</v>
      </c>
      <c r="N21" s="261"/>
      <c r="O21" s="261" t="s">
        <v>137</v>
      </c>
      <c r="P21" s="168"/>
      <c r="U21" s="68"/>
      <c r="V21" s="145"/>
      <c r="W21" s="70">
        <v>8</v>
      </c>
      <c r="X21" s="72">
        <v>4</v>
      </c>
      <c r="Y21" s="72"/>
      <c r="Z21" s="72"/>
    </row>
    <row r="22" spans="1:26" s="6" customFormat="1" ht="29.25" customHeight="1">
      <c r="A22" s="185" t="s">
        <v>99</v>
      </c>
      <c r="B22" s="60" t="s">
        <v>61</v>
      </c>
      <c r="C22" s="44"/>
      <c r="D22" s="42"/>
      <c r="E22" s="42"/>
      <c r="F22" s="4"/>
      <c r="G22" s="15">
        <v>5</v>
      </c>
      <c r="H22" s="40">
        <f t="shared" si="1"/>
        <v>150</v>
      </c>
      <c r="I22" s="44">
        <v>12</v>
      </c>
      <c r="J22" s="44">
        <v>8</v>
      </c>
      <c r="K22" s="44">
        <v>4</v>
      </c>
      <c r="L22" s="44"/>
      <c r="M22" s="62">
        <f t="shared" si="2"/>
        <v>138</v>
      </c>
      <c r="N22" s="63" t="s">
        <v>137</v>
      </c>
      <c r="O22" s="63" t="s">
        <v>137</v>
      </c>
      <c r="P22" s="166"/>
      <c r="U22" s="63">
        <v>8</v>
      </c>
      <c r="V22" s="144">
        <v>4</v>
      </c>
      <c r="W22" s="44">
        <v>8</v>
      </c>
      <c r="X22" s="62">
        <v>4</v>
      </c>
      <c r="Y22" s="62"/>
      <c r="Z22" s="45"/>
    </row>
    <row r="23" spans="1:26" s="6" customFormat="1" ht="16.5" customHeight="1">
      <c r="A23" s="185" t="s">
        <v>100</v>
      </c>
      <c r="B23" s="64" t="s">
        <v>62</v>
      </c>
      <c r="C23" s="44"/>
      <c r="D23" s="42">
        <v>1</v>
      </c>
      <c r="E23" s="42"/>
      <c r="F23" s="61"/>
      <c r="G23" s="65">
        <v>2.5</v>
      </c>
      <c r="H23" s="66">
        <f t="shared" si="1"/>
        <v>75</v>
      </c>
      <c r="I23" s="66">
        <v>6</v>
      </c>
      <c r="J23" s="260" t="s">
        <v>124</v>
      </c>
      <c r="K23" s="260" t="s">
        <v>136</v>
      </c>
      <c r="L23" s="66"/>
      <c r="M23" s="67">
        <f t="shared" si="2"/>
        <v>69</v>
      </c>
      <c r="N23" s="63" t="s">
        <v>137</v>
      </c>
      <c r="O23" s="42"/>
      <c r="P23" s="167"/>
      <c r="U23" s="68">
        <v>8</v>
      </c>
      <c r="V23" s="145">
        <v>4</v>
      </c>
      <c r="W23" s="42"/>
      <c r="X23" s="45"/>
      <c r="Y23" s="45"/>
      <c r="Z23" s="42"/>
    </row>
    <row r="24" spans="1:26" s="6" customFormat="1" ht="16.5" customHeight="1">
      <c r="A24" s="185" t="s">
        <v>101</v>
      </c>
      <c r="B24" s="64" t="s">
        <v>62</v>
      </c>
      <c r="C24" s="69">
        <v>2</v>
      </c>
      <c r="D24" s="70"/>
      <c r="E24" s="70"/>
      <c r="F24" s="71"/>
      <c r="G24" s="65">
        <v>2.5</v>
      </c>
      <c r="H24" s="66">
        <f t="shared" si="1"/>
        <v>75</v>
      </c>
      <c r="I24" s="66">
        <v>6</v>
      </c>
      <c r="J24" s="260" t="s">
        <v>124</v>
      </c>
      <c r="K24" s="260" t="s">
        <v>136</v>
      </c>
      <c r="L24" s="66"/>
      <c r="M24" s="67">
        <f t="shared" si="2"/>
        <v>69</v>
      </c>
      <c r="N24" s="68"/>
      <c r="O24" s="63" t="s">
        <v>137</v>
      </c>
      <c r="P24" s="168"/>
      <c r="U24" s="68"/>
      <c r="V24" s="145"/>
      <c r="W24" s="70">
        <v>8</v>
      </c>
      <c r="X24" s="72">
        <v>4</v>
      </c>
      <c r="Y24" s="72"/>
      <c r="Z24" s="70"/>
    </row>
    <row r="25" spans="1:26" s="59" customFormat="1" ht="27.75" customHeight="1">
      <c r="A25" s="185" t="s">
        <v>102</v>
      </c>
      <c r="B25" s="73" t="s">
        <v>63</v>
      </c>
      <c r="C25" s="17"/>
      <c r="D25" s="17"/>
      <c r="E25" s="17">
        <v>2</v>
      </c>
      <c r="F25" s="55"/>
      <c r="G25" s="56">
        <v>1</v>
      </c>
      <c r="H25" s="57">
        <f t="shared" si="1"/>
        <v>30</v>
      </c>
      <c r="I25" s="54">
        <f>SUM(J25:L25)</f>
        <v>4</v>
      </c>
      <c r="J25" s="54"/>
      <c r="K25" s="54"/>
      <c r="L25" s="54">
        <v>4</v>
      </c>
      <c r="M25" s="58">
        <f t="shared" si="2"/>
        <v>26</v>
      </c>
      <c r="N25" s="74"/>
      <c r="O25" s="54" t="s">
        <v>88</v>
      </c>
      <c r="P25" s="165"/>
      <c r="U25" s="74"/>
      <c r="V25" s="146"/>
      <c r="W25" s="54">
        <v>4</v>
      </c>
      <c r="X25" s="58">
        <v>4</v>
      </c>
      <c r="Y25" s="58"/>
      <c r="Z25" s="17"/>
    </row>
    <row r="26" spans="1:26" s="6" customFormat="1" ht="32.25" customHeight="1">
      <c r="A26" s="185" t="s">
        <v>103</v>
      </c>
      <c r="B26" s="43" t="s">
        <v>112</v>
      </c>
      <c r="C26" s="44">
        <v>1</v>
      </c>
      <c r="D26" s="75"/>
      <c r="E26" s="75"/>
      <c r="F26" s="4"/>
      <c r="G26" s="15">
        <v>4</v>
      </c>
      <c r="H26" s="40">
        <f t="shared" si="1"/>
        <v>120</v>
      </c>
      <c r="I26" s="44">
        <v>12</v>
      </c>
      <c r="J26" s="260" t="s">
        <v>134</v>
      </c>
      <c r="K26" s="260" t="s">
        <v>135</v>
      </c>
      <c r="L26" s="44"/>
      <c r="M26" s="62">
        <f t="shared" si="2"/>
        <v>108</v>
      </c>
      <c r="N26" s="63" t="s">
        <v>87</v>
      </c>
      <c r="O26" s="42"/>
      <c r="P26" s="167"/>
      <c r="U26" s="63">
        <v>12</v>
      </c>
      <c r="V26" s="144">
        <v>4</v>
      </c>
      <c r="W26" s="42"/>
      <c r="X26" s="45"/>
      <c r="Y26" s="45"/>
      <c r="Z26" s="42"/>
    </row>
    <row r="27" spans="1:26" s="6" customFormat="1" ht="34.5" customHeight="1">
      <c r="A27" s="185" t="s">
        <v>104</v>
      </c>
      <c r="B27" s="76" t="s">
        <v>64</v>
      </c>
      <c r="C27" s="47">
        <v>2</v>
      </c>
      <c r="D27" s="77"/>
      <c r="E27" s="77"/>
      <c r="F27" s="4"/>
      <c r="G27" s="15">
        <v>4.5</v>
      </c>
      <c r="H27" s="40">
        <f t="shared" si="1"/>
        <v>135</v>
      </c>
      <c r="I27" s="44">
        <v>6</v>
      </c>
      <c r="J27" s="260" t="s">
        <v>124</v>
      </c>
      <c r="K27" s="260" t="s">
        <v>136</v>
      </c>
      <c r="L27" s="47"/>
      <c r="M27" s="62">
        <f t="shared" si="2"/>
        <v>129</v>
      </c>
      <c r="N27" s="78"/>
      <c r="O27" s="63" t="s">
        <v>137</v>
      </c>
      <c r="P27" s="169"/>
      <c r="U27" s="78"/>
      <c r="V27" s="147"/>
      <c r="W27" s="47">
        <v>8</v>
      </c>
      <c r="X27" s="50">
        <v>4</v>
      </c>
      <c r="Y27" s="50"/>
      <c r="Z27" s="77"/>
    </row>
    <row r="28" spans="1:26" s="6" customFormat="1" ht="59.25" customHeight="1" thickBot="1">
      <c r="A28" s="187" t="s">
        <v>105</v>
      </c>
      <c r="B28" s="79" t="s">
        <v>65</v>
      </c>
      <c r="C28" s="47">
        <v>1</v>
      </c>
      <c r="D28" s="80"/>
      <c r="E28" s="80"/>
      <c r="F28" s="20"/>
      <c r="G28" s="16">
        <v>5</v>
      </c>
      <c r="H28" s="127">
        <f t="shared" si="1"/>
        <v>150</v>
      </c>
      <c r="I28" s="44">
        <v>12</v>
      </c>
      <c r="J28" s="260" t="s">
        <v>134</v>
      </c>
      <c r="K28" s="260" t="s">
        <v>135</v>
      </c>
      <c r="L28" s="47"/>
      <c r="M28" s="50">
        <f>H28-I28</f>
        <v>138</v>
      </c>
      <c r="N28" s="63" t="s">
        <v>87</v>
      </c>
      <c r="O28" s="77"/>
      <c r="P28" s="188"/>
      <c r="U28" s="82">
        <v>12</v>
      </c>
      <c r="V28" s="148">
        <v>4</v>
      </c>
      <c r="W28" s="83"/>
      <c r="X28" s="84"/>
      <c r="Y28" s="84"/>
      <c r="Z28" s="83"/>
    </row>
    <row r="29" spans="1:26" s="6" customFormat="1" ht="31.5" customHeight="1" thickBot="1">
      <c r="A29" s="189"/>
      <c r="B29" s="251" t="s">
        <v>131</v>
      </c>
      <c r="C29" s="13"/>
      <c r="D29" s="13"/>
      <c r="E29" s="13"/>
      <c r="F29" s="85"/>
      <c r="G29" s="86">
        <f>SUM(G17,G18,G20,G21,G23,G24,G25,G26,G27,G28)</f>
        <v>29.5</v>
      </c>
      <c r="H29" s="252">
        <f aca="true" t="shared" si="3" ref="H29:M29">SUM(H17,H18,H20,H21,H23,H24,H25,H26,H27,H28)</f>
        <v>885</v>
      </c>
      <c r="I29" s="252">
        <f t="shared" si="3"/>
        <v>74</v>
      </c>
      <c r="J29" s="252">
        <f t="shared" si="3"/>
        <v>0</v>
      </c>
      <c r="K29" s="252">
        <f t="shared" si="3"/>
        <v>0</v>
      </c>
      <c r="L29" s="252">
        <f t="shared" si="3"/>
        <v>8</v>
      </c>
      <c r="M29" s="252">
        <f t="shared" si="3"/>
        <v>811</v>
      </c>
      <c r="N29" s="262" t="s">
        <v>138</v>
      </c>
      <c r="O29" s="263" t="s">
        <v>139</v>
      </c>
      <c r="P29" s="170"/>
      <c r="U29" s="88"/>
      <c r="V29" s="149"/>
      <c r="W29" s="13">
        <v>4</v>
      </c>
      <c r="X29" s="87"/>
      <c r="Y29" s="87"/>
      <c r="Z29" s="155"/>
    </row>
    <row r="30" spans="1:16" s="6" customFormat="1" ht="21.75" customHeight="1" thickBot="1">
      <c r="A30" s="400" t="s">
        <v>130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2"/>
    </row>
    <row r="31" spans="1:26" s="6" customFormat="1" ht="29.25" customHeight="1" thickBot="1">
      <c r="A31" s="186" t="s">
        <v>95</v>
      </c>
      <c r="B31" s="190" t="s">
        <v>39</v>
      </c>
      <c r="C31" s="191"/>
      <c r="D31" s="191">
        <v>3</v>
      </c>
      <c r="E31" s="191"/>
      <c r="F31" s="191"/>
      <c r="G31" s="192">
        <v>5</v>
      </c>
      <c r="H31" s="191">
        <f>G31*30</f>
        <v>150</v>
      </c>
      <c r="I31" s="191"/>
      <c r="J31" s="191"/>
      <c r="K31" s="191"/>
      <c r="L31" s="191"/>
      <c r="M31" s="193">
        <f>H31-I31</f>
        <v>150</v>
      </c>
      <c r="N31" s="194"/>
      <c r="O31" s="191"/>
      <c r="P31" s="195"/>
      <c r="U31" s="91"/>
      <c r="V31" s="150"/>
      <c r="W31" s="89"/>
      <c r="X31" s="115"/>
      <c r="Y31" s="115"/>
      <c r="Z31" s="92"/>
    </row>
    <row r="32" spans="1:26" s="6" customFormat="1" ht="28.5" customHeight="1" thickBot="1">
      <c r="A32" s="187" t="s">
        <v>106</v>
      </c>
      <c r="B32" s="249" t="s">
        <v>66</v>
      </c>
      <c r="C32" s="112"/>
      <c r="D32" s="112"/>
      <c r="E32" s="112"/>
      <c r="F32" s="112"/>
      <c r="G32" s="113">
        <v>15</v>
      </c>
      <c r="H32" s="114">
        <f>G32*30</f>
        <v>450</v>
      </c>
      <c r="I32" s="112"/>
      <c r="J32" s="112"/>
      <c r="K32" s="112"/>
      <c r="L32" s="112"/>
      <c r="M32" s="115">
        <f>H32-I32</f>
        <v>450</v>
      </c>
      <c r="N32" s="116"/>
      <c r="O32" s="112"/>
      <c r="P32" s="117"/>
      <c r="U32" s="91"/>
      <c r="V32" s="150"/>
      <c r="W32" s="89"/>
      <c r="X32" s="90"/>
      <c r="Y32" s="90"/>
      <c r="Z32" s="93"/>
    </row>
    <row r="33" spans="1:26" s="6" customFormat="1" ht="31.5" customHeight="1" thickBot="1">
      <c r="A33" s="189"/>
      <c r="B33" s="253" t="s">
        <v>131</v>
      </c>
      <c r="C33" s="254"/>
      <c r="D33" s="254"/>
      <c r="E33" s="254"/>
      <c r="F33" s="254"/>
      <c r="G33" s="255">
        <f>G31+G32</f>
        <v>20</v>
      </c>
      <c r="H33" s="256">
        <f>H31+H32</f>
        <v>600</v>
      </c>
      <c r="I33" s="256"/>
      <c r="J33" s="256"/>
      <c r="K33" s="256"/>
      <c r="L33" s="256"/>
      <c r="M33" s="256">
        <f>M31+M32</f>
        <v>600</v>
      </c>
      <c r="N33" s="257"/>
      <c r="O33" s="254"/>
      <c r="P33" s="258"/>
      <c r="U33" s="116"/>
      <c r="V33" s="151"/>
      <c r="W33" s="112"/>
      <c r="X33" s="115"/>
      <c r="Y33" s="115"/>
      <c r="Z33" s="117"/>
    </row>
    <row r="34" spans="1:26" s="6" customFormat="1" ht="19.5" customHeight="1" thickBot="1">
      <c r="A34" s="368" t="s">
        <v>132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70"/>
      <c r="U34" s="116"/>
      <c r="V34" s="151"/>
      <c r="W34" s="112"/>
      <c r="X34" s="115"/>
      <c r="Y34" s="115"/>
      <c r="Z34" s="117"/>
    </row>
    <row r="35" spans="1:26" s="6" customFormat="1" ht="31.5" customHeight="1" thickBot="1">
      <c r="A35" s="185" t="s">
        <v>107</v>
      </c>
      <c r="B35" s="94" t="s">
        <v>67</v>
      </c>
      <c r="C35" s="112">
        <v>3</v>
      </c>
      <c r="D35" s="112"/>
      <c r="E35" s="112"/>
      <c r="F35" s="112"/>
      <c r="G35" s="113">
        <v>1.5</v>
      </c>
      <c r="H35" s="114">
        <f>G35*30</f>
        <v>45</v>
      </c>
      <c r="I35" s="112"/>
      <c r="J35" s="112"/>
      <c r="K35" s="112"/>
      <c r="L35" s="112"/>
      <c r="M35" s="115">
        <f>H35-I35</f>
        <v>45</v>
      </c>
      <c r="N35" s="116"/>
      <c r="O35" s="112"/>
      <c r="P35" s="117"/>
      <c r="U35" s="116"/>
      <c r="V35" s="151"/>
      <c r="W35" s="112"/>
      <c r="X35" s="115"/>
      <c r="Y35" s="115"/>
      <c r="Z35" s="117"/>
    </row>
    <row r="36" spans="1:26" ht="27" customHeight="1" thickBot="1">
      <c r="A36" s="133"/>
      <c r="B36" s="111" t="s">
        <v>133</v>
      </c>
      <c r="C36" s="118"/>
      <c r="D36" s="119"/>
      <c r="E36" s="119"/>
      <c r="F36" s="25"/>
      <c r="G36" s="120">
        <f>G35</f>
        <v>1.5</v>
      </c>
      <c r="H36" s="121">
        <f aca="true" t="shared" si="4" ref="H36:P36">H35</f>
        <v>45</v>
      </c>
      <c r="I36" s="121">
        <f t="shared" si="4"/>
        <v>0</v>
      </c>
      <c r="J36" s="121">
        <f t="shared" si="4"/>
        <v>0</v>
      </c>
      <c r="K36" s="121">
        <f t="shared" si="4"/>
        <v>0</v>
      </c>
      <c r="L36" s="121">
        <f t="shared" si="4"/>
        <v>0</v>
      </c>
      <c r="M36" s="121">
        <f t="shared" si="4"/>
        <v>45</v>
      </c>
      <c r="N36" s="120">
        <f t="shared" si="4"/>
        <v>0</v>
      </c>
      <c r="O36" s="120">
        <f t="shared" si="4"/>
        <v>0</v>
      </c>
      <c r="P36" s="120">
        <f t="shared" si="4"/>
        <v>0</v>
      </c>
      <c r="U36" s="122">
        <f aca="true" t="shared" si="5" ref="U36:Z36">SUM(U31:U35,U17:U19,U22,U25:U29)</f>
        <v>52</v>
      </c>
      <c r="V36" s="122">
        <f t="shared" si="5"/>
        <v>20</v>
      </c>
      <c r="W36" s="120">
        <f t="shared" si="5"/>
        <v>36</v>
      </c>
      <c r="X36" s="122">
        <f t="shared" si="5"/>
        <v>20</v>
      </c>
      <c r="Y36" s="122">
        <f t="shared" si="5"/>
        <v>0</v>
      </c>
      <c r="Z36" s="153">
        <f t="shared" si="5"/>
        <v>0</v>
      </c>
    </row>
    <row r="37" spans="1:26" ht="28.5" customHeight="1" thickBot="1">
      <c r="A37" s="434" t="s">
        <v>68</v>
      </c>
      <c r="B37" s="435"/>
      <c r="C37" s="95"/>
      <c r="D37" s="95"/>
      <c r="E37" s="95"/>
      <c r="F37" s="96"/>
      <c r="G37" s="250">
        <f>SUM(G14,G29,G33,G36)</f>
        <v>54</v>
      </c>
      <c r="H37" s="97">
        <f aca="true" t="shared" si="6" ref="H37:M37">SUM(H14,H36)</f>
        <v>135</v>
      </c>
      <c r="I37" s="97">
        <f t="shared" si="6"/>
        <v>8</v>
      </c>
      <c r="J37" s="97">
        <f t="shared" si="6"/>
        <v>4</v>
      </c>
      <c r="K37" s="97">
        <f t="shared" si="6"/>
        <v>0</v>
      </c>
      <c r="L37" s="97">
        <f t="shared" si="6"/>
        <v>0</v>
      </c>
      <c r="M37" s="97">
        <f t="shared" si="6"/>
        <v>172</v>
      </c>
      <c r="N37" s="262" t="s">
        <v>140</v>
      </c>
      <c r="O37" s="97" t="s">
        <v>141</v>
      </c>
      <c r="P37" s="171" t="s">
        <v>89</v>
      </c>
      <c r="U37" s="97">
        <f aca="true" t="shared" si="7" ref="U37:Z37">SUM(U14,U36)</f>
        <v>52</v>
      </c>
      <c r="V37" s="97">
        <f t="shared" si="7"/>
        <v>20</v>
      </c>
      <c r="W37" s="97">
        <f t="shared" si="7"/>
        <v>44</v>
      </c>
      <c r="X37" s="97">
        <f t="shared" si="7"/>
        <v>20</v>
      </c>
      <c r="Y37" s="97">
        <f t="shared" si="7"/>
        <v>0</v>
      </c>
      <c r="Z37" s="154">
        <f t="shared" si="7"/>
        <v>0</v>
      </c>
    </row>
    <row r="38" spans="1:22" ht="16.5" thickBot="1">
      <c r="A38" s="436"/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8"/>
      <c r="U38" s="9"/>
      <c r="V38" s="9"/>
    </row>
    <row r="39" spans="1:26" s="12" customFormat="1" ht="16.5" thickBot="1">
      <c r="A39" s="439" t="s">
        <v>90</v>
      </c>
      <c r="B39" s="440"/>
      <c r="C39" s="440"/>
      <c r="D39" s="440"/>
      <c r="E39" s="440"/>
      <c r="F39" s="440"/>
      <c r="G39" s="440"/>
      <c r="H39" s="441"/>
      <c r="I39" s="441"/>
      <c r="J39" s="441"/>
      <c r="K39" s="441"/>
      <c r="L39" s="441"/>
      <c r="M39" s="442"/>
      <c r="N39" s="98">
        <v>64</v>
      </c>
      <c r="O39" s="98">
        <v>38</v>
      </c>
      <c r="P39" s="98">
        <v>0</v>
      </c>
      <c r="U39" s="98">
        <f aca="true" t="shared" si="8" ref="U39:Z39">SUM(U14,U36)</f>
        <v>52</v>
      </c>
      <c r="V39" s="98">
        <f t="shared" si="8"/>
        <v>20</v>
      </c>
      <c r="W39" s="98">
        <f t="shared" si="8"/>
        <v>44</v>
      </c>
      <c r="X39" s="98">
        <f t="shared" si="8"/>
        <v>20</v>
      </c>
      <c r="Y39" s="98">
        <f t="shared" si="8"/>
        <v>0</v>
      </c>
      <c r="Z39" s="99">
        <f t="shared" si="8"/>
        <v>0</v>
      </c>
    </row>
    <row r="40" spans="2:26" s="12" customFormat="1" ht="16.5" thickBot="1">
      <c r="B40" s="182"/>
      <c r="C40" s="182"/>
      <c r="D40" s="182"/>
      <c r="E40" s="182"/>
      <c r="F40" s="182"/>
      <c r="G40" s="182"/>
      <c r="H40" s="399" t="s">
        <v>33</v>
      </c>
      <c r="I40" s="399"/>
      <c r="J40" s="399"/>
      <c r="K40" s="399"/>
      <c r="L40" s="399"/>
      <c r="M40" s="399"/>
      <c r="N40" s="184">
        <f>COUNTIF($C$11:$C$36,"=1")</f>
        <v>4</v>
      </c>
      <c r="O40" s="100">
        <f>COUNTIF($C$11:$C$36,"=2")</f>
        <v>3</v>
      </c>
      <c r="P40" s="100">
        <f>COUNTIF($C$11:$C$36,"=3")</f>
        <v>1</v>
      </c>
      <c r="U40" s="100">
        <f>COUNTIF($C$11:$C$36,"=1")</f>
        <v>4</v>
      </c>
      <c r="V40" s="100"/>
      <c r="W40" s="100">
        <f>COUNTIF($C$11:$C$36,"=2")</f>
        <v>3</v>
      </c>
      <c r="X40" s="100"/>
      <c r="Y40" s="100"/>
      <c r="Z40" s="100">
        <f>COUNTIF($C$11:$C$36,"=3")</f>
        <v>1</v>
      </c>
    </row>
    <row r="41" spans="2:26" s="12" customFormat="1" ht="16.5" thickBot="1">
      <c r="B41" s="183"/>
      <c r="C41" s="183"/>
      <c r="D41" s="183"/>
      <c r="E41" s="183"/>
      <c r="F41" s="183"/>
      <c r="G41" s="183"/>
      <c r="H41" s="399" t="s">
        <v>34</v>
      </c>
      <c r="I41" s="399"/>
      <c r="J41" s="399"/>
      <c r="K41" s="399"/>
      <c r="L41" s="399"/>
      <c r="M41" s="399"/>
      <c r="N41" s="184">
        <f>COUNTIF($D$11:$D$36,"=1")</f>
        <v>3</v>
      </c>
      <c r="O41" s="100">
        <f>COUNTIF($D$11:$D$36,"=2")</f>
        <v>0</v>
      </c>
      <c r="P41" s="100">
        <f>COUNTIF($D$11:$D$36,"=3")</f>
        <v>1</v>
      </c>
      <c r="U41" s="100">
        <f>COUNTIF($D$11:$D$36,"=1")</f>
        <v>3</v>
      </c>
      <c r="V41" s="100"/>
      <c r="W41" s="100">
        <f>COUNTIF($D$11:$D$36,"=2")</f>
        <v>0</v>
      </c>
      <c r="X41" s="100"/>
      <c r="Y41" s="100"/>
      <c r="Z41" s="100">
        <f>COUNTIF($D$11:$D$36,"=3")</f>
        <v>1</v>
      </c>
    </row>
    <row r="42" spans="1:26" s="12" customFormat="1" ht="16.5" thickBot="1">
      <c r="A42" s="181"/>
      <c r="B42" s="181"/>
      <c r="C42" s="181"/>
      <c r="D42" s="181"/>
      <c r="E42" s="181"/>
      <c r="F42" s="181"/>
      <c r="G42" s="181"/>
      <c r="H42" s="399" t="s">
        <v>91</v>
      </c>
      <c r="I42" s="399"/>
      <c r="J42" s="399"/>
      <c r="K42" s="399"/>
      <c r="L42" s="399"/>
      <c r="M42" s="399"/>
      <c r="N42" s="184">
        <f>COUNTIF($E$11:$E$36,"=1")</f>
        <v>0</v>
      </c>
      <c r="O42" s="100">
        <f>COUNTIF($E$11:$E$36,"=2")</f>
        <v>2</v>
      </c>
      <c r="P42" s="100">
        <f>COUNTIF($E$11:$E$36,"=3")</f>
        <v>0</v>
      </c>
      <c r="U42" s="100"/>
      <c r="V42" s="100"/>
      <c r="W42" s="100"/>
      <c r="X42" s="100"/>
      <c r="Y42" s="100"/>
      <c r="Z42" s="100"/>
    </row>
    <row r="43" spans="2:26" s="12" customFormat="1" ht="16.5" thickBot="1">
      <c r="B43" s="101"/>
      <c r="C43" s="101"/>
      <c r="D43" s="101"/>
      <c r="E43" s="101"/>
      <c r="F43" s="101"/>
      <c r="G43" s="101"/>
      <c r="H43" s="399" t="s">
        <v>92</v>
      </c>
      <c r="I43" s="399"/>
      <c r="J43" s="399"/>
      <c r="K43" s="399"/>
      <c r="L43" s="399"/>
      <c r="M43" s="399"/>
      <c r="N43" s="184">
        <f>COUNTIF($F$11:$F$36,"=1")</f>
        <v>0</v>
      </c>
      <c r="O43" s="100">
        <f>COUNTIF($F$11:$F$36,"=2")</f>
        <v>0</v>
      </c>
      <c r="P43" s="100">
        <f>COUNTIF($F$11:$F$36,"=3")</f>
        <v>0</v>
      </c>
      <c r="U43" s="100">
        <f>COUNTIF($F$11:$F$36,"=1")</f>
        <v>0</v>
      </c>
      <c r="V43" s="100"/>
      <c r="W43" s="100">
        <f>COUNTIF($F$11:$F$36,"=2")</f>
        <v>0</v>
      </c>
      <c r="X43" s="100"/>
      <c r="Y43" s="100"/>
      <c r="Z43" s="100">
        <f>COUNTIF($F$11:$F$36,"=3")</f>
        <v>0</v>
      </c>
    </row>
    <row r="44" spans="1:26" s="6" customFormat="1" ht="15.75">
      <c r="A44" s="398"/>
      <c r="B44" s="398"/>
      <c r="C44" s="102"/>
      <c r="D44" s="102"/>
      <c r="E44" s="102"/>
      <c r="F44" s="103"/>
      <c r="G44" s="103"/>
      <c r="H44" s="103"/>
      <c r="I44" s="103"/>
      <c r="J44" s="428" t="s">
        <v>42</v>
      </c>
      <c r="K44" s="428"/>
      <c r="L44" s="428"/>
      <c r="M44" s="428"/>
      <c r="N44" s="156">
        <v>1</v>
      </c>
      <c r="O44" s="156">
        <v>2</v>
      </c>
      <c r="P44" s="156">
        <v>3</v>
      </c>
      <c r="U44" s="371">
        <v>1</v>
      </c>
      <c r="V44" s="372"/>
      <c r="W44" s="371">
        <v>2</v>
      </c>
      <c r="X44" s="372"/>
      <c r="Y44" s="371">
        <v>3</v>
      </c>
      <c r="Z44" s="372"/>
    </row>
    <row r="45" spans="1:26" s="6" customFormat="1" ht="15.75">
      <c r="A45" s="102"/>
      <c r="B45" s="102"/>
      <c r="C45" s="102"/>
      <c r="D45" s="102"/>
      <c r="E45" s="102"/>
      <c r="F45" s="103"/>
      <c r="G45" s="103"/>
      <c r="H45" s="103"/>
      <c r="I45" s="103"/>
      <c r="J45" s="102"/>
      <c r="K45" s="102"/>
      <c r="L45" s="102"/>
      <c r="M45" s="102"/>
      <c r="N45" s="104"/>
      <c r="O45" s="104"/>
      <c r="P45" s="104"/>
      <c r="U45" s="104"/>
      <c r="V45" s="104"/>
      <c r="W45" s="104"/>
      <c r="X45" s="104"/>
      <c r="Y45" s="104"/>
      <c r="Z45" s="104"/>
    </row>
    <row r="46" spans="1:26" s="6" customFormat="1" ht="27" customHeight="1">
      <c r="A46" s="102"/>
      <c r="B46" s="102"/>
      <c r="C46" s="102"/>
      <c r="D46" s="102"/>
      <c r="E46" s="102"/>
      <c r="F46" s="103"/>
      <c r="G46" s="103"/>
      <c r="H46" s="103"/>
      <c r="I46" s="103"/>
      <c r="J46" s="102"/>
      <c r="K46" s="102"/>
      <c r="L46" s="102"/>
      <c r="M46" s="102"/>
      <c r="N46" s="104"/>
      <c r="O46" s="104"/>
      <c r="P46" s="104"/>
      <c r="U46" s="373"/>
      <c r="V46" s="373"/>
      <c r="W46" s="373"/>
      <c r="X46" s="373"/>
      <c r="Y46" s="104"/>
      <c r="Z46" s="104"/>
    </row>
    <row r="47" spans="1:26" s="6" customFormat="1" ht="15.75">
      <c r="A47" s="102"/>
      <c r="B47" s="102"/>
      <c r="C47" s="102"/>
      <c r="D47" s="102"/>
      <c r="E47" s="102"/>
      <c r="F47" s="103"/>
      <c r="G47" s="103"/>
      <c r="H47" s="103"/>
      <c r="I47" s="103"/>
      <c r="J47" s="102"/>
      <c r="K47" s="102"/>
      <c r="L47" s="398"/>
      <c r="M47" s="398"/>
      <c r="N47" s="398"/>
      <c r="O47" s="104"/>
      <c r="P47" s="104"/>
      <c r="W47" s="104"/>
      <c r="X47" s="104"/>
      <c r="Y47" s="104"/>
      <c r="Z47" s="104"/>
    </row>
    <row r="48" spans="1:26" s="6" customFormat="1" ht="15.75">
      <c r="A48" s="102"/>
      <c r="B48" s="102"/>
      <c r="C48" s="102"/>
      <c r="D48" s="102"/>
      <c r="E48" s="102"/>
      <c r="F48" s="103"/>
      <c r="G48" s="103"/>
      <c r="H48" s="103"/>
      <c r="I48" s="103"/>
      <c r="J48" s="102"/>
      <c r="K48" s="102"/>
      <c r="L48" s="102"/>
      <c r="M48" s="102"/>
      <c r="N48" s="104"/>
      <c r="O48" s="104"/>
      <c r="P48" s="104"/>
      <c r="U48" s="104"/>
      <c r="V48" s="104"/>
      <c r="W48" s="104"/>
      <c r="X48" s="104"/>
      <c r="Y48" s="104"/>
      <c r="Z48" s="104"/>
    </row>
    <row r="49" spans="1:26" s="6" customFormat="1" ht="15.75">
      <c r="A49" s="8"/>
      <c r="B49" s="105"/>
      <c r="C49" s="106"/>
      <c r="D49" s="106"/>
      <c r="E49" s="106"/>
      <c r="F49" s="105"/>
      <c r="G49" s="105"/>
      <c r="H49" s="105"/>
      <c r="I49" s="105"/>
      <c r="J49" s="105"/>
      <c r="K49" s="105"/>
      <c r="L49" s="105"/>
      <c r="M49" s="106"/>
      <c r="N49" s="107"/>
      <c r="O49" s="108"/>
      <c r="P49" s="108"/>
      <c r="U49" s="107"/>
      <c r="V49" s="107"/>
      <c r="W49" s="108"/>
      <c r="X49" s="108"/>
      <c r="Y49" s="108"/>
      <c r="Z49" s="108"/>
    </row>
    <row r="50" spans="1:26" s="6" customFormat="1" ht="15.75">
      <c r="A50" s="8"/>
      <c r="B50" s="105"/>
      <c r="C50" s="106"/>
      <c r="D50" s="106"/>
      <c r="E50" s="106"/>
      <c r="F50" s="105"/>
      <c r="G50" s="105"/>
      <c r="H50" s="105"/>
      <c r="I50" s="105"/>
      <c r="J50" s="105"/>
      <c r="K50" s="105"/>
      <c r="L50" s="105"/>
      <c r="M50" s="106"/>
      <c r="N50" s="107"/>
      <c r="O50" s="108"/>
      <c r="P50" s="108"/>
      <c r="U50" s="107"/>
      <c r="V50" s="107"/>
      <c r="W50" s="108"/>
      <c r="X50" s="108"/>
      <c r="Y50" s="108"/>
      <c r="Z50" s="108"/>
    </row>
    <row r="51" spans="1:26" s="6" customFormat="1" ht="15.75">
      <c r="A51" s="8"/>
      <c r="B51" s="105"/>
      <c r="C51" s="106"/>
      <c r="D51" s="106"/>
      <c r="E51" s="106"/>
      <c r="F51" s="105"/>
      <c r="G51" s="105"/>
      <c r="H51" s="105"/>
      <c r="I51" s="105"/>
      <c r="J51" s="105"/>
      <c r="K51" s="105"/>
      <c r="L51" s="105"/>
      <c r="M51" s="106"/>
      <c r="N51" s="107"/>
      <c r="O51" s="108"/>
      <c r="P51" s="108"/>
      <c r="U51" s="107"/>
      <c r="V51" s="107"/>
      <c r="W51" s="108"/>
      <c r="X51" s="108"/>
      <c r="Y51" s="108"/>
      <c r="Z51" s="108"/>
    </row>
    <row r="52" spans="1:26" s="6" customFormat="1" ht="15.75">
      <c r="A52" s="8"/>
      <c r="B52" s="105"/>
      <c r="C52" s="106"/>
      <c r="D52" s="106"/>
      <c r="E52" s="106"/>
      <c r="F52" s="105"/>
      <c r="G52" s="105"/>
      <c r="H52" s="105"/>
      <c r="I52" s="105"/>
      <c r="J52" s="105"/>
      <c r="K52" s="105"/>
      <c r="L52" s="105"/>
      <c r="M52" s="106"/>
      <c r="N52" s="107"/>
      <c r="O52" s="108"/>
      <c r="P52" s="108"/>
      <c r="U52" s="107"/>
      <c r="V52" s="107"/>
      <c r="W52" s="108"/>
      <c r="X52" s="108"/>
      <c r="Y52" s="108"/>
      <c r="Z52" s="108"/>
    </row>
    <row r="53" spans="1:26" s="6" customFormat="1" ht="15.75">
      <c r="A53" s="8"/>
      <c r="B53" s="105"/>
      <c r="C53" s="106"/>
      <c r="D53" s="106"/>
      <c r="E53" s="106"/>
      <c r="F53" s="105"/>
      <c r="G53" s="105"/>
      <c r="H53" s="105"/>
      <c r="I53" s="105"/>
      <c r="J53" s="105"/>
      <c r="K53" s="105"/>
      <c r="L53" s="105"/>
      <c r="M53" s="106"/>
      <c r="N53" s="107"/>
      <c r="O53" s="108"/>
      <c r="P53" s="108"/>
      <c r="U53" s="107"/>
      <c r="V53" s="107"/>
      <c r="W53" s="108"/>
      <c r="X53" s="108"/>
      <c r="Y53" s="108"/>
      <c r="Z53" s="108"/>
    </row>
    <row r="54" spans="1:26" s="6" customFormat="1" ht="15.75">
      <c r="A54" s="8"/>
      <c r="B54" s="105"/>
      <c r="C54" s="106"/>
      <c r="D54" s="106"/>
      <c r="E54" s="106"/>
      <c r="F54" s="105"/>
      <c r="G54" s="105"/>
      <c r="H54" s="105"/>
      <c r="I54" s="105"/>
      <c r="J54" s="105"/>
      <c r="K54" s="105"/>
      <c r="L54" s="105"/>
      <c r="M54" s="106"/>
      <c r="N54" s="107"/>
      <c r="O54" s="108"/>
      <c r="P54" s="108"/>
      <c r="U54" s="107"/>
      <c r="V54" s="107"/>
      <c r="W54" s="108"/>
      <c r="X54" s="108"/>
      <c r="Y54" s="108"/>
      <c r="Z54" s="108"/>
    </row>
    <row r="55" spans="1:26" s="6" customFormat="1" ht="15.75">
      <c r="A55" s="8"/>
      <c r="B55" s="105"/>
      <c r="C55" s="106"/>
      <c r="D55" s="106"/>
      <c r="E55" s="106"/>
      <c r="F55" s="105"/>
      <c r="G55" s="105"/>
      <c r="H55" s="105"/>
      <c r="I55" s="105"/>
      <c r="J55" s="105"/>
      <c r="K55" s="105"/>
      <c r="L55" s="105"/>
      <c r="M55" s="106"/>
      <c r="N55" s="107"/>
      <c r="O55" s="108"/>
      <c r="P55" s="108"/>
      <c r="U55" s="107"/>
      <c r="V55" s="107"/>
      <c r="W55" s="108"/>
      <c r="X55" s="108"/>
      <c r="Y55" s="108"/>
      <c r="Z55" s="108"/>
    </row>
    <row r="56" spans="1:26" s="12" customFormat="1" ht="22.5" customHeight="1">
      <c r="A56" s="8"/>
      <c r="B56" s="105"/>
      <c r="C56" s="106"/>
      <c r="D56" s="106"/>
      <c r="E56" s="106"/>
      <c r="F56" s="105"/>
      <c r="G56" s="105"/>
      <c r="H56" s="105"/>
      <c r="I56" s="105"/>
      <c r="J56" s="105"/>
      <c r="K56" s="105"/>
      <c r="L56" s="105"/>
      <c r="M56" s="106"/>
      <c r="N56" s="107"/>
      <c r="O56" s="108"/>
      <c r="P56" s="108"/>
      <c r="U56" s="107"/>
      <c r="V56" s="107"/>
      <c r="W56" s="108"/>
      <c r="X56" s="108"/>
      <c r="Y56" s="108"/>
      <c r="Z56" s="108"/>
    </row>
    <row r="57" spans="1:26" s="12" customFormat="1" ht="22.5" customHeight="1">
      <c r="A57" s="8"/>
      <c r="B57" s="105"/>
      <c r="C57" s="106"/>
      <c r="D57" s="106"/>
      <c r="E57" s="106"/>
      <c r="F57" s="105"/>
      <c r="G57" s="105"/>
      <c r="H57" s="105"/>
      <c r="I57" s="105"/>
      <c r="J57" s="105"/>
      <c r="K57" s="105"/>
      <c r="L57" s="105"/>
      <c r="M57" s="106"/>
      <c r="N57" s="107"/>
      <c r="O57" s="108"/>
      <c r="P57" s="108"/>
      <c r="U57" s="107"/>
      <c r="V57" s="107"/>
      <c r="W57" s="108"/>
      <c r="X57" s="108"/>
      <c r="Y57" s="108"/>
      <c r="Z57" s="108"/>
    </row>
    <row r="58" spans="1:26" s="12" customFormat="1" ht="15.75">
      <c r="A58" s="8"/>
      <c r="B58" s="105"/>
      <c r="C58" s="106"/>
      <c r="D58" s="106"/>
      <c r="E58" s="106"/>
      <c r="F58" s="105"/>
      <c r="G58" s="105"/>
      <c r="H58" s="105"/>
      <c r="I58" s="105"/>
      <c r="J58" s="105"/>
      <c r="K58" s="105"/>
      <c r="L58" s="105"/>
      <c r="M58" s="106"/>
      <c r="N58" s="107"/>
      <c r="O58" s="108"/>
      <c r="P58" s="108"/>
      <c r="U58" s="107"/>
      <c r="V58" s="107"/>
      <c r="W58" s="108"/>
      <c r="X58" s="108"/>
      <c r="Y58" s="108"/>
      <c r="Z58" s="108"/>
    </row>
    <row r="59" spans="1:26" s="6" customFormat="1" ht="15.75">
      <c r="A59" s="8"/>
      <c r="B59" s="105"/>
      <c r="C59" s="106"/>
      <c r="D59" s="106"/>
      <c r="E59" s="106"/>
      <c r="F59" s="105"/>
      <c r="G59" s="105"/>
      <c r="H59" s="105"/>
      <c r="I59" s="105"/>
      <c r="J59" s="105"/>
      <c r="K59" s="105"/>
      <c r="L59" s="105"/>
      <c r="M59" s="106"/>
      <c r="N59" s="107"/>
      <c r="O59" s="108"/>
      <c r="P59" s="108"/>
      <c r="U59" s="107"/>
      <c r="V59" s="107"/>
      <c r="W59" s="108"/>
      <c r="X59" s="108"/>
      <c r="Y59" s="108"/>
      <c r="Z59" s="108"/>
    </row>
    <row r="60" spans="1:26" s="6" customFormat="1" ht="15.75">
      <c r="A60" s="8"/>
      <c r="B60" s="9"/>
      <c r="C60" s="10"/>
      <c r="D60" s="11"/>
      <c r="E60" s="11"/>
      <c r="F60" s="10"/>
      <c r="G60" s="10"/>
      <c r="H60" s="10"/>
      <c r="I60" s="9"/>
      <c r="J60" s="9"/>
      <c r="K60" s="9"/>
      <c r="L60" s="9"/>
      <c r="M60" s="9"/>
      <c r="N60" s="18"/>
      <c r="O60" s="9"/>
      <c r="P60" s="9"/>
      <c r="U60" s="18"/>
      <c r="V60" s="18"/>
      <c r="W60" s="9"/>
      <c r="X60" s="9"/>
      <c r="Y60" s="9"/>
      <c r="Z60" s="9"/>
    </row>
    <row r="61" spans="1:26" s="6" customFormat="1" ht="15.75">
      <c r="A61" s="8"/>
      <c r="B61" s="9"/>
      <c r="C61" s="10"/>
      <c r="D61" s="11"/>
      <c r="E61" s="11"/>
      <c r="F61" s="10"/>
      <c r="G61" s="10"/>
      <c r="H61" s="10"/>
      <c r="I61" s="9"/>
      <c r="J61" s="9"/>
      <c r="K61" s="9"/>
      <c r="L61" s="9"/>
      <c r="M61" s="9"/>
      <c r="N61" s="18"/>
      <c r="O61" s="9"/>
      <c r="P61" s="9"/>
      <c r="U61" s="18"/>
      <c r="V61" s="18"/>
      <c r="W61" s="9"/>
      <c r="X61" s="9"/>
      <c r="Y61" s="9"/>
      <c r="Z61" s="9"/>
    </row>
    <row r="62" spans="1:26" s="6" customFormat="1" ht="15.75">
      <c r="A62" s="8"/>
      <c r="B62" s="9"/>
      <c r="C62" s="10"/>
      <c r="D62" s="11"/>
      <c r="E62" s="11"/>
      <c r="F62" s="10"/>
      <c r="G62" s="10"/>
      <c r="H62" s="10"/>
      <c r="I62" s="9"/>
      <c r="J62" s="9"/>
      <c r="K62" s="9"/>
      <c r="L62" s="9"/>
      <c r="M62" s="9"/>
      <c r="N62" s="18"/>
      <c r="O62" s="9"/>
      <c r="P62" s="9"/>
      <c r="U62" s="18"/>
      <c r="V62" s="18"/>
      <c r="W62" s="9"/>
      <c r="X62" s="9"/>
      <c r="Y62" s="9"/>
      <c r="Z62" s="9"/>
    </row>
    <row r="63" spans="1:26" s="6" customFormat="1" ht="15.75">
      <c r="A63" s="8"/>
      <c r="B63" s="9"/>
      <c r="C63" s="10"/>
      <c r="D63" s="11"/>
      <c r="E63" s="11"/>
      <c r="F63" s="10"/>
      <c r="G63" s="10"/>
      <c r="H63" s="10"/>
      <c r="I63" s="9"/>
      <c r="J63" s="9"/>
      <c r="K63" s="9"/>
      <c r="L63" s="9"/>
      <c r="M63" s="9"/>
      <c r="N63" s="18"/>
      <c r="O63" s="9"/>
      <c r="P63" s="9"/>
      <c r="U63" s="18"/>
      <c r="V63" s="18"/>
      <c r="W63" s="9"/>
      <c r="X63" s="9"/>
      <c r="Y63" s="9"/>
      <c r="Z63" s="9"/>
    </row>
    <row r="64" spans="1:26" s="6" customFormat="1" ht="29.25" customHeight="1">
      <c r="A64" s="8"/>
      <c r="B64" s="9"/>
      <c r="C64" s="10"/>
      <c r="D64" s="11"/>
      <c r="E64" s="11"/>
      <c r="F64" s="10"/>
      <c r="G64" s="10"/>
      <c r="H64" s="10"/>
      <c r="I64" s="9"/>
      <c r="J64" s="9"/>
      <c r="K64" s="9"/>
      <c r="L64" s="9"/>
      <c r="M64" s="9"/>
      <c r="N64" s="18"/>
      <c r="O64" s="9"/>
      <c r="P64" s="9"/>
      <c r="U64" s="18"/>
      <c r="V64" s="18"/>
      <c r="W64" s="9"/>
      <c r="X64" s="9"/>
      <c r="Y64" s="9"/>
      <c r="Z64" s="9"/>
    </row>
    <row r="65" spans="1:26" s="109" customFormat="1" ht="31.5" customHeight="1">
      <c r="A65" s="8"/>
      <c r="B65" s="9"/>
      <c r="C65" s="10"/>
      <c r="D65" s="11"/>
      <c r="E65" s="11"/>
      <c r="F65" s="10"/>
      <c r="G65" s="10"/>
      <c r="H65" s="10"/>
      <c r="I65" s="9"/>
      <c r="J65" s="9"/>
      <c r="K65" s="9"/>
      <c r="L65" s="9"/>
      <c r="M65" s="9"/>
      <c r="N65" s="18"/>
      <c r="O65" s="9"/>
      <c r="P65" s="9"/>
      <c r="U65" s="18"/>
      <c r="V65" s="18"/>
      <c r="W65" s="9"/>
      <c r="X65" s="9"/>
      <c r="Y65" s="9"/>
      <c r="Z65" s="9"/>
    </row>
    <row r="66" spans="1:26" s="109" customFormat="1" ht="15.75">
      <c r="A66" s="8"/>
      <c r="B66" s="9"/>
      <c r="C66" s="10"/>
      <c r="D66" s="11"/>
      <c r="E66" s="11"/>
      <c r="F66" s="10"/>
      <c r="G66" s="10"/>
      <c r="H66" s="10"/>
      <c r="I66" s="9"/>
      <c r="J66" s="9"/>
      <c r="K66" s="9"/>
      <c r="L66" s="9"/>
      <c r="M66" s="9"/>
      <c r="N66" s="18"/>
      <c r="O66" s="9"/>
      <c r="P66" s="9"/>
      <c r="U66" s="18"/>
      <c r="V66" s="18"/>
      <c r="W66" s="9"/>
      <c r="X66" s="9"/>
      <c r="Y66" s="9"/>
      <c r="Z66" s="9"/>
    </row>
    <row r="67" spans="1:26" s="109" customFormat="1" ht="15.75">
      <c r="A67" s="8"/>
      <c r="B67" s="9"/>
      <c r="C67" s="10"/>
      <c r="D67" s="11"/>
      <c r="E67" s="11"/>
      <c r="F67" s="10"/>
      <c r="G67" s="10"/>
      <c r="H67" s="10"/>
      <c r="I67" s="9"/>
      <c r="J67" s="9"/>
      <c r="K67" s="9"/>
      <c r="L67" s="9"/>
      <c r="M67" s="9"/>
      <c r="N67" s="18"/>
      <c r="O67" s="9"/>
      <c r="P67" s="9"/>
      <c r="U67" s="18"/>
      <c r="V67" s="18"/>
      <c r="W67" s="9"/>
      <c r="X67" s="9"/>
      <c r="Y67" s="9"/>
      <c r="Z67" s="9"/>
    </row>
    <row r="68" spans="1:26" s="109" customFormat="1" ht="15.75">
      <c r="A68" s="8"/>
      <c r="B68" s="9"/>
      <c r="C68" s="10"/>
      <c r="D68" s="11"/>
      <c r="E68" s="11"/>
      <c r="F68" s="10"/>
      <c r="G68" s="10"/>
      <c r="H68" s="10"/>
      <c r="I68" s="9"/>
      <c r="J68" s="9"/>
      <c r="K68" s="9"/>
      <c r="L68" s="9"/>
      <c r="M68" s="9"/>
      <c r="N68" s="18"/>
      <c r="O68" s="9"/>
      <c r="P68" s="9"/>
      <c r="U68" s="18"/>
      <c r="V68" s="18"/>
      <c r="W68" s="9"/>
      <c r="X68" s="9"/>
      <c r="Y68" s="9"/>
      <c r="Z68" s="9"/>
    </row>
    <row r="69" spans="1:26" s="109" customFormat="1" ht="31.5" customHeight="1">
      <c r="A69" s="8"/>
      <c r="B69" s="9"/>
      <c r="C69" s="10"/>
      <c r="D69" s="11"/>
      <c r="E69" s="11"/>
      <c r="F69" s="10"/>
      <c r="G69" s="10"/>
      <c r="H69" s="10"/>
      <c r="I69" s="9"/>
      <c r="J69" s="9"/>
      <c r="K69" s="9"/>
      <c r="L69" s="9"/>
      <c r="M69" s="9"/>
      <c r="N69" s="18"/>
      <c r="O69" s="9"/>
      <c r="P69" s="9"/>
      <c r="U69" s="18"/>
      <c r="V69" s="18"/>
      <c r="W69" s="9"/>
      <c r="X69" s="9"/>
      <c r="Y69" s="9"/>
      <c r="Z69" s="9"/>
    </row>
    <row r="70" spans="1:26" s="109" customFormat="1" ht="15.75">
      <c r="A70" s="8"/>
      <c r="B70" s="9"/>
      <c r="C70" s="10"/>
      <c r="D70" s="11"/>
      <c r="E70" s="11"/>
      <c r="F70" s="10"/>
      <c r="G70" s="10"/>
      <c r="H70" s="10"/>
      <c r="I70" s="9"/>
      <c r="J70" s="9"/>
      <c r="K70" s="9"/>
      <c r="L70" s="9"/>
      <c r="M70" s="9"/>
      <c r="N70" s="18"/>
      <c r="O70" s="9"/>
      <c r="P70" s="9"/>
      <c r="U70" s="18"/>
      <c r="V70" s="18"/>
      <c r="W70" s="9"/>
      <c r="X70" s="9"/>
      <c r="Y70" s="9"/>
      <c r="Z70" s="9"/>
    </row>
    <row r="71" spans="1:26" s="109" customFormat="1" ht="15.75">
      <c r="A71" s="8"/>
      <c r="B71" s="9"/>
      <c r="C71" s="10"/>
      <c r="D71" s="11"/>
      <c r="E71" s="11"/>
      <c r="F71" s="10"/>
      <c r="G71" s="10"/>
      <c r="H71" s="10"/>
      <c r="I71" s="9"/>
      <c r="J71" s="9"/>
      <c r="K71" s="9"/>
      <c r="L71" s="9"/>
      <c r="M71" s="9"/>
      <c r="N71" s="18"/>
      <c r="O71" s="9"/>
      <c r="P71" s="9"/>
      <c r="U71" s="18"/>
      <c r="V71" s="18"/>
      <c r="W71" s="9"/>
      <c r="X71" s="9"/>
      <c r="Y71" s="9"/>
      <c r="Z71" s="9"/>
    </row>
    <row r="72" spans="1:26" s="109" customFormat="1" ht="56.25" customHeight="1">
      <c r="A72" s="8"/>
      <c r="B72" s="9"/>
      <c r="C72" s="10"/>
      <c r="D72" s="11"/>
      <c r="E72" s="11"/>
      <c r="F72" s="10"/>
      <c r="G72" s="10"/>
      <c r="H72" s="10"/>
      <c r="I72" s="9"/>
      <c r="J72" s="9"/>
      <c r="K72" s="9"/>
      <c r="L72" s="9"/>
      <c r="M72" s="9"/>
      <c r="N72" s="18"/>
      <c r="O72" s="9"/>
      <c r="P72" s="9"/>
      <c r="U72" s="18"/>
      <c r="V72" s="18"/>
      <c r="W72" s="9"/>
      <c r="X72" s="9"/>
      <c r="Y72" s="9"/>
      <c r="Z72" s="9"/>
    </row>
    <row r="73" spans="1:26" s="6" customFormat="1" ht="52.5" customHeight="1">
      <c r="A73" s="8"/>
      <c r="B73" s="9"/>
      <c r="C73" s="10"/>
      <c r="D73" s="11"/>
      <c r="E73" s="11"/>
      <c r="F73" s="10"/>
      <c r="G73" s="10"/>
      <c r="H73" s="10"/>
      <c r="I73" s="9"/>
      <c r="J73" s="9"/>
      <c r="K73" s="9"/>
      <c r="L73" s="9"/>
      <c r="M73" s="9"/>
      <c r="N73" s="18"/>
      <c r="O73" s="9"/>
      <c r="P73" s="9"/>
      <c r="U73" s="18"/>
      <c r="V73" s="18"/>
      <c r="W73" s="9"/>
      <c r="X73" s="9"/>
      <c r="Y73" s="9"/>
      <c r="Z73" s="9"/>
    </row>
    <row r="74" spans="1:26" s="6" customFormat="1" ht="24" customHeight="1">
      <c r="A74" s="8"/>
      <c r="B74" s="9"/>
      <c r="C74" s="10"/>
      <c r="D74" s="11"/>
      <c r="E74" s="11"/>
      <c r="F74" s="10"/>
      <c r="G74" s="10"/>
      <c r="H74" s="10"/>
      <c r="I74" s="9"/>
      <c r="J74" s="9"/>
      <c r="K74" s="9"/>
      <c r="L74" s="9"/>
      <c r="M74" s="9"/>
      <c r="N74" s="18"/>
      <c r="O74" s="9"/>
      <c r="P74" s="9"/>
      <c r="U74" s="18"/>
      <c r="V74" s="18"/>
      <c r="W74" s="9"/>
      <c r="X74" s="9"/>
      <c r="Y74" s="9"/>
      <c r="Z74" s="9"/>
    </row>
    <row r="75" spans="1:26" s="6" customFormat="1" ht="23.25" customHeight="1">
      <c r="A75" s="8"/>
      <c r="B75" s="9"/>
      <c r="C75" s="10"/>
      <c r="D75" s="11"/>
      <c r="E75" s="11"/>
      <c r="F75" s="10"/>
      <c r="G75" s="10"/>
      <c r="H75" s="10"/>
      <c r="I75" s="9"/>
      <c r="J75" s="9"/>
      <c r="K75" s="9"/>
      <c r="L75" s="9"/>
      <c r="M75" s="9"/>
      <c r="N75" s="18"/>
      <c r="O75" s="9"/>
      <c r="P75" s="9"/>
      <c r="U75" s="18"/>
      <c r="V75" s="18"/>
      <c r="W75" s="9"/>
      <c r="X75" s="9"/>
      <c r="Y75" s="9"/>
      <c r="Z75" s="9"/>
    </row>
    <row r="76" spans="1:26" s="12" customFormat="1" ht="35.25" customHeight="1">
      <c r="A76" s="8"/>
      <c r="B76" s="9"/>
      <c r="C76" s="10"/>
      <c r="D76" s="11"/>
      <c r="E76" s="11"/>
      <c r="F76" s="10"/>
      <c r="G76" s="10"/>
      <c r="H76" s="10"/>
      <c r="I76" s="9"/>
      <c r="J76" s="9"/>
      <c r="K76" s="9"/>
      <c r="L76" s="9"/>
      <c r="M76" s="9"/>
      <c r="N76" s="18"/>
      <c r="O76" s="9"/>
      <c r="P76" s="9"/>
      <c r="U76" s="18"/>
      <c r="V76" s="18"/>
      <c r="W76" s="9"/>
      <c r="X76" s="9"/>
      <c r="Y76" s="9"/>
      <c r="Z76" s="9"/>
    </row>
    <row r="77" spans="1:26" s="12" customFormat="1" ht="42.75" customHeight="1">
      <c r="A77" s="8"/>
      <c r="B77" s="9"/>
      <c r="C77" s="10"/>
      <c r="D77" s="11"/>
      <c r="E77" s="11"/>
      <c r="F77" s="10"/>
      <c r="G77" s="10"/>
      <c r="H77" s="10"/>
      <c r="I77" s="9"/>
      <c r="J77" s="9"/>
      <c r="K77" s="9"/>
      <c r="L77" s="9"/>
      <c r="M77" s="9"/>
      <c r="N77" s="18"/>
      <c r="O77" s="9"/>
      <c r="P77" s="9"/>
      <c r="U77" s="18"/>
      <c r="V77" s="18"/>
      <c r="W77" s="9"/>
      <c r="X77" s="9"/>
      <c r="Y77" s="9"/>
      <c r="Z77" s="9"/>
    </row>
    <row r="78" spans="1:26" s="12" customFormat="1" ht="15.75">
      <c r="A78" s="8"/>
      <c r="B78" s="9"/>
      <c r="C78" s="10"/>
      <c r="D78" s="11"/>
      <c r="E78" s="11"/>
      <c r="F78" s="10"/>
      <c r="G78" s="10"/>
      <c r="H78" s="10"/>
      <c r="I78" s="9"/>
      <c r="J78" s="9"/>
      <c r="K78" s="9"/>
      <c r="L78" s="9"/>
      <c r="M78" s="9"/>
      <c r="N78" s="18"/>
      <c r="O78" s="9"/>
      <c r="P78" s="9"/>
      <c r="U78" s="18"/>
      <c r="V78" s="18"/>
      <c r="W78" s="9"/>
      <c r="X78" s="9"/>
      <c r="Y78" s="9"/>
      <c r="Z78" s="9"/>
    </row>
    <row r="79" spans="1:26" s="6" customFormat="1" ht="15.75">
      <c r="A79" s="8"/>
      <c r="B79" s="9"/>
      <c r="C79" s="10"/>
      <c r="D79" s="11"/>
      <c r="E79" s="11"/>
      <c r="F79" s="10"/>
      <c r="G79" s="10"/>
      <c r="H79" s="10"/>
      <c r="I79" s="9"/>
      <c r="J79" s="9"/>
      <c r="K79" s="9"/>
      <c r="L79" s="9"/>
      <c r="M79" s="9"/>
      <c r="N79" s="18"/>
      <c r="O79" s="9"/>
      <c r="P79" s="9"/>
      <c r="U79" s="18"/>
      <c r="V79" s="18"/>
      <c r="W79" s="9"/>
      <c r="X79" s="9"/>
      <c r="Y79" s="9"/>
      <c r="Z79" s="9"/>
    </row>
    <row r="80" spans="1:26" s="6" customFormat="1" ht="15.75">
      <c r="A80" s="8"/>
      <c r="B80" s="9"/>
      <c r="C80" s="10"/>
      <c r="D80" s="11"/>
      <c r="E80" s="11"/>
      <c r="F80" s="10"/>
      <c r="G80" s="10"/>
      <c r="H80" s="10"/>
      <c r="I80" s="9"/>
      <c r="J80" s="9"/>
      <c r="K80" s="9"/>
      <c r="L80" s="9"/>
      <c r="M80" s="9"/>
      <c r="N80" s="18"/>
      <c r="O80" s="9"/>
      <c r="P80" s="9"/>
      <c r="U80" s="18"/>
      <c r="V80" s="18"/>
      <c r="W80" s="9"/>
      <c r="X80" s="9"/>
      <c r="Y80" s="9"/>
      <c r="Z80" s="9"/>
    </row>
    <row r="81" spans="1:26" s="6" customFormat="1" ht="15.75">
      <c r="A81" s="8"/>
      <c r="B81" s="9"/>
      <c r="C81" s="10"/>
      <c r="D81" s="11"/>
      <c r="E81" s="11"/>
      <c r="F81" s="10"/>
      <c r="G81" s="10"/>
      <c r="H81" s="10"/>
      <c r="I81" s="9"/>
      <c r="J81" s="9"/>
      <c r="K81" s="9"/>
      <c r="L81" s="9"/>
      <c r="M81" s="9"/>
      <c r="N81" s="18"/>
      <c r="O81" s="9"/>
      <c r="P81" s="9"/>
      <c r="U81" s="18"/>
      <c r="V81" s="18"/>
      <c r="W81" s="9"/>
      <c r="X81" s="9"/>
      <c r="Y81" s="9"/>
      <c r="Z81" s="9"/>
    </row>
    <row r="82" spans="1:26" s="6" customFormat="1" ht="21.75" customHeight="1">
      <c r="A82" s="8"/>
      <c r="B82" s="9"/>
      <c r="C82" s="10"/>
      <c r="D82" s="11"/>
      <c r="E82" s="11"/>
      <c r="F82" s="10"/>
      <c r="G82" s="10"/>
      <c r="H82" s="10"/>
      <c r="I82" s="9"/>
      <c r="J82" s="9"/>
      <c r="K82" s="9"/>
      <c r="L82" s="9"/>
      <c r="M82" s="9"/>
      <c r="N82" s="18"/>
      <c r="O82" s="9"/>
      <c r="P82" s="9"/>
      <c r="U82" s="18"/>
      <c r="V82" s="18"/>
      <c r="W82" s="9"/>
      <c r="X82" s="9"/>
      <c r="Y82" s="9"/>
      <c r="Z82" s="9"/>
    </row>
    <row r="83" spans="1:26" s="6" customFormat="1" ht="15.75">
      <c r="A83" s="8"/>
      <c r="B83" s="9"/>
      <c r="C83" s="10"/>
      <c r="D83" s="11"/>
      <c r="E83" s="11"/>
      <c r="F83" s="10"/>
      <c r="G83" s="10"/>
      <c r="H83" s="10"/>
      <c r="I83" s="9"/>
      <c r="J83" s="9"/>
      <c r="K83" s="9"/>
      <c r="L83" s="9"/>
      <c r="M83" s="9"/>
      <c r="N83" s="18"/>
      <c r="O83" s="9"/>
      <c r="P83" s="9"/>
      <c r="U83" s="18"/>
      <c r="V83" s="18"/>
      <c r="W83" s="9"/>
      <c r="X83" s="9"/>
      <c r="Y83" s="9"/>
      <c r="Z83" s="9"/>
    </row>
    <row r="84" spans="1:26" s="6" customFormat="1" ht="15.75">
      <c r="A84" s="8"/>
      <c r="B84" s="9"/>
      <c r="C84" s="10"/>
      <c r="D84" s="11"/>
      <c r="E84" s="11"/>
      <c r="F84" s="10"/>
      <c r="G84" s="10"/>
      <c r="H84" s="10"/>
      <c r="I84" s="9"/>
      <c r="J84" s="9"/>
      <c r="K84" s="9"/>
      <c r="L84" s="9"/>
      <c r="M84" s="9"/>
      <c r="N84" s="18"/>
      <c r="O84" s="9"/>
      <c r="P84" s="9"/>
      <c r="U84" s="18"/>
      <c r="V84" s="18"/>
      <c r="W84" s="9"/>
      <c r="X84" s="9"/>
      <c r="Y84" s="9"/>
      <c r="Z84" s="9"/>
    </row>
    <row r="99" ht="15.75">
      <c r="Q99" s="110"/>
    </row>
    <row r="100" ht="15.75">
      <c r="Q100" s="10"/>
    </row>
    <row r="101" ht="15.75">
      <c r="Q101" s="10"/>
    </row>
    <row r="102" ht="15.75">
      <c r="Q102" s="10"/>
    </row>
  </sheetData>
  <sheetProtection/>
  <mergeCells count="67">
    <mergeCell ref="N6:P6"/>
    <mergeCell ref="A44:B44"/>
    <mergeCell ref="J44:M44"/>
    <mergeCell ref="H43:M43"/>
    <mergeCell ref="A10:P10"/>
    <mergeCell ref="A14:B14"/>
    <mergeCell ref="A16:P16"/>
    <mergeCell ref="A37:B37"/>
    <mergeCell ref="A38:P38"/>
    <mergeCell ref="A39:M39"/>
    <mergeCell ref="E2:E7"/>
    <mergeCell ref="A9:P9"/>
    <mergeCell ref="H3:H7"/>
    <mergeCell ref="I3:L3"/>
    <mergeCell ref="M3:M7"/>
    <mergeCell ref="C4:C7"/>
    <mergeCell ref="G2:G7"/>
    <mergeCell ref="H2:M2"/>
    <mergeCell ref="N2:P3"/>
    <mergeCell ref="N4:P4"/>
    <mergeCell ref="A1:P1"/>
    <mergeCell ref="A2:A7"/>
    <mergeCell ref="B2:B7"/>
    <mergeCell ref="C2:D3"/>
    <mergeCell ref="F2:F7"/>
    <mergeCell ref="D4:D7"/>
    <mergeCell ref="I4:I7"/>
    <mergeCell ref="J4:J7"/>
    <mergeCell ref="K4:K7"/>
    <mergeCell ref="L4:L7"/>
    <mergeCell ref="U4:Z4"/>
    <mergeCell ref="U5:V5"/>
    <mergeCell ref="W5:X5"/>
    <mergeCell ref="Y5:Z5"/>
    <mergeCell ref="U6:Z6"/>
    <mergeCell ref="L47:N47"/>
    <mergeCell ref="H42:M42"/>
    <mergeCell ref="H40:M40"/>
    <mergeCell ref="H41:M41"/>
    <mergeCell ref="A30:P30"/>
    <mergeCell ref="U44:V44"/>
    <mergeCell ref="W44:X44"/>
    <mergeCell ref="Y44:Z44"/>
    <mergeCell ref="U46:V46"/>
    <mergeCell ref="W46:X46"/>
    <mergeCell ref="U1:Z1"/>
    <mergeCell ref="U7:V7"/>
    <mergeCell ref="W7:X7"/>
    <mergeCell ref="Y7:Z7"/>
    <mergeCell ref="U2:Z3"/>
    <mergeCell ref="FU15:GJ15"/>
    <mergeCell ref="A15:P15"/>
    <mergeCell ref="Q15:AF15"/>
    <mergeCell ref="AG15:AV15"/>
    <mergeCell ref="AW15:BL15"/>
    <mergeCell ref="BM15:CB15"/>
    <mergeCell ref="CC15:CR15"/>
    <mergeCell ref="GK15:GZ15"/>
    <mergeCell ref="HA15:HP15"/>
    <mergeCell ref="HQ15:IF15"/>
    <mergeCell ref="IG15:IV15"/>
    <mergeCell ref="A34:P34"/>
    <mergeCell ref="CS15:DH15"/>
    <mergeCell ref="DI15:DX15"/>
    <mergeCell ref="DY15:EN15"/>
    <mergeCell ref="EO15:FD15"/>
    <mergeCell ref="FE15:FT15"/>
  </mergeCells>
  <printOptions/>
  <pageMargins left="0.7874015748031497" right="0.5905511811023623" top="0.7086614173228347" bottom="0.3937007874015748" header="0" footer="0"/>
  <pageSetup fitToHeight="2" fitToWidth="1" horizontalDpi="600" verticalDpi="600" orientation="landscape" paperSize="9" scale="89" r:id="rId2"/>
  <headerFooter alignWithMargins="0">
    <oddHeader>&amp;CСтраница &amp;P из &amp;N</oddHeader>
  </headerFooter>
  <rowBreaks count="2" manualBreakCount="2">
    <brk id="26" max="21" man="1"/>
    <brk id="50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2014-10-16T20:29:51Z</cp:lastPrinted>
  <dcterms:created xsi:type="dcterms:W3CDTF">2003-06-23T04:55:14Z</dcterms:created>
  <dcterms:modified xsi:type="dcterms:W3CDTF">2016-07-07T07:28:18Z</dcterms:modified>
  <cp:category/>
  <cp:version/>
  <cp:contentType/>
  <cp:contentStatus/>
</cp:coreProperties>
</file>